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DKV\Paškontroles akti\2024\"/>
    </mc:Choice>
  </mc:AlternateContent>
  <xr:revisionPtr revIDLastSave="0" documentId="13_ncr:1_{7A5ABF45-AC53-40D4-A710-BD1876B68E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ktroniskā versija" sheetId="3" r:id="rId1"/>
    <sheet name="instrukcija" sheetId="5" r:id="rId2"/>
    <sheet name="Dati" sheetId="6" state="hidden" r:id="rId3"/>
  </sheets>
  <definedNames>
    <definedName name="_Hlk46129963" localSheetId="1">instrukcija!$A$2</definedName>
    <definedName name="Austrumvidzemes">Tabula2[Austrumvidzemes]</definedName>
    <definedName name="Dienvidkurzemes">Tabula3[Dienvidkurzemes]</definedName>
    <definedName name="Dienvidlatgales">Tabula4[Dienvidlatgales]</definedName>
    <definedName name="_xlnm.Print_Area" localSheetId="0">'elektroniskā versija'!$A$1:$O$52</definedName>
    <definedName name="OLE_LINK1" localSheetId="1">instrukcija!$A$5</definedName>
    <definedName name="OLE_LINK3" localSheetId="1">instrukcija!$B$1</definedName>
    <definedName name="Reģions">Tabula1[Reģions]</definedName>
    <definedName name="Rietumvidzemes">Tabula5[Rietumvidzemes]</definedName>
    <definedName name="Vidusdaugavas">Tabula6[Vidusdaugavas]</definedName>
    <definedName name="Zemgales">Tabula7[Zemgales]</definedName>
    <definedName name="Ziemeļkurzemes">Tabula8[Ziemeļkurzemes]</definedName>
    <definedName name="Ziemeļlatgales">Tabula9[Ziemeļlatgales]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3" l="1"/>
  <c r="I17" i="3"/>
  <c r="I18" i="3"/>
  <c r="I19" i="3"/>
  <c r="I20" i="3"/>
  <c r="I21" i="3"/>
  <c r="I23" i="3" l="1"/>
  <c r="M29" i="3"/>
  <c r="I22" i="3"/>
  <c r="I24" i="3"/>
  <c r="I25" i="3"/>
  <c r="I26" i="3"/>
  <c r="I27" i="3"/>
  <c r="I28" i="3"/>
  <c r="B29" i="3" l="1"/>
  <c r="D29" i="3" l="1"/>
  <c r="E29" i="3"/>
  <c r="F29" i="3"/>
  <c r="G29" i="3"/>
  <c r="H29" i="3"/>
  <c r="C29" i="3"/>
  <c r="X28" i="3" l="1"/>
  <c r="W28" i="3"/>
  <c r="R28" i="3"/>
  <c r="U28" i="3"/>
  <c r="T28" i="3"/>
  <c r="S28" i="3"/>
  <c r="V28" i="3"/>
  <c r="I29" i="3"/>
  <c r="C33" i="3"/>
  <c r="G35" i="3" l="1"/>
  <c r="L35" i="3"/>
  <c r="M31" i="3"/>
  <c r="G33" i="3"/>
  <c r="O33" i="3" s="1"/>
</calcChain>
</file>

<file path=xl/sharedStrings.xml><?xml version="1.0" encoding="utf-8"?>
<sst xmlns="http://schemas.openxmlformats.org/spreadsheetml/2006/main" count="162" uniqueCount="136">
  <si>
    <t>3.1. Parauglaukuma Nr.</t>
  </si>
  <si>
    <t>3. KVALITĀTES MĒRIJUMI</t>
  </si>
  <si>
    <t xml:space="preserve">      1. VIETAS APRAKSTS</t>
  </si>
  <si>
    <t>Vārds Uzvārds</t>
  </si>
  <si>
    <t xml:space="preserve">paraksts </t>
  </si>
  <si>
    <t>datums</t>
  </si>
  <si>
    <t>Priede</t>
  </si>
  <si>
    <t>Egle</t>
  </si>
  <si>
    <t>Bērzs</t>
  </si>
  <si>
    <t>Apse</t>
  </si>
  <si>
    <t>Melnalksnis</t>
  </si>
  <si>
    <t>Ozols u.c. cieto l.k. suga</t>
  </si>
  <si>
    <t>Cita mīksto l.k. suga</t>
  </si>
  <si>
    <t>1.2. Meža iecirknis</t>
  </si>
  <si>
    <t>1.3. Kvartālu apg.</t>
  </si>
  <si>
    <t>1.4. Kvartāls</t>
  </si>
  <si>
    <t>1.5. Nogabals/a.nog</t>
  </si>
  <si>
    <t>6. PĀRBAUDES VEICĒJS:</t>
  </si>
  <si>
    <r>
      <rPr>
        <b/>
        <i/>
        <sz val="10"/>
        <color theme="1"/>
        <rFont val="Times New Roman"/>
        <family val="1"/>
        <charset val="186"/>
      </rPr>
      <t>*</t>
    </r>
    <r>
      <rPr>
        <i/>
        <sz val="10"/>
        <color theme="1"/>
        <rFont val="Times New Roman"/>
        <family val="1"/>
        <charset val="186"/>
      </rPr>
      <t xml:space="preserve"> - obligāti paskaidrot vērtējuma iemeslus piezīmēs</t>
    </r>
  </si>
  <si>
    <t>5.PIEZĪMES/NEPIECIEŠAMĀS DARBĪBAS:</t>
  </si>
  <si>
    <t>Koku skaits, gab.</t>
  </si>
  <si>
    <t>Kopā</t>
  </si>
  <si>
    <t>2.DARBA APRAKSTS</t>
  </si>
  <si>
    <t>4. KVALITĀTES VĒRTĒJUMS</t>
  </si>
  <si>
    <t>4.1. Atbilstoši prasībām</t>
  </si>
  <si>
    <r>
      <t>4.2. Atbilstoši prasībām ar piezīmēm</t>
    </r>
    <r>
      <rPr>
        <b/>
        <sz val="10"/>
        <color theme="1"/>
        <rFont val="Times New Roman"/>
        <family val="1"/>
        <charset val="186"/>
      </rPr>
      <t>*</t>
    </r>
  </si>
  <si>
    <r>
      <t>4.3. Neatbilstoši prasībām</t>
    </r>
    <r>
      <rPr>
        <b/>
        <sz val="10"/>
        <color theme="1"/>
        <rFont val="Times New Roman"/>
        <family val="1"/>
        <charset val="186"/>
      </rPr>
      <t>*</t>
    </r>
  </si>
  <si>
    <t>3.7. Parauglaukumu skaits, gab.</t>
  </si>
  <si>
    <t>3.8. Vid. koku skaits vienā parauglaukumā, gab.</t>
  </si>
  <si>
    <t>3.9. Reizinājuma koef. koku skaita noteikšanai platībā</t>
  </si>
  <si>
    <t>3.10. Vid. koku skaits, gab/ha</t>
  </si>
  <si>
    <t>3.11. Darba vērtējums, %</t>
  </si>
  <si>
    <t>Suga</t>
  </si>
  <si>
    <t>koku skaits gab./ha</t>
  </si>
  <si>
    <r>
      <t>3.5. Kopā:</t>
    </r>
    <r>
      <rPr>
        <sz val="10"/>
        <color rgb="FF000000"/>
        <rFont val="Calibri"/>
        <family val="2"/>
        <charset val="186"/>
      </rPr>
      <t>Σ</t>
    </r>
    <r>
      <rPr>
        <sz val="10"/>
        <color rgb="FF000000"/>
        <rFont val="Times New Roman"/>
        <family val="1"/>
        <charset val="186"/>
      </rPr>
      <t xml:space="preserve"> =</t>
    </r>
  </si>
  <si>
    <t>Jā</t>
  </si>
  <si>
    <t>1.1. Reģions</t>
  </si>
  <si>
    <t>3.4. Konstatēti mehāniski stādu bojājumi</t>
  </si>
  <si>
    <t>Paškontroles akts agrotehniskajā kopšanā</t>
  </si>
  <si>
    <t>3.6. Valdošā koku suga</t>
  </si>
  <si>
    <t>Ērģemes iecirknis</t>
  </si>
  <si>
    <t>Strenču iecirknis</t>
  </si>
  <si>
    <t>Silvas iecirknis</t>
  </si>
  <si>
    <t>Sikšņu iecirknis</t>
  </si>
  <si>
    <t>Melnupes iecirknis</t>
  </si>
  <si>
    <t>Mālupes iecirknis</t>
  </si>
  <si>
    <t>Lejasciema iecirknis</t>
  </si>
  <si>
    <t>Pededzes iecirknis</t>
  </si>
  <si>
    <t>Alsungas iecirknis</t>
  </si>
  <si>
    <t>Rendas iecirknis</t>
  </si>
  <si>
    <t>Akmensraga iecirknis</t>
  </si>
  <si>
    <t>Apriķu iecirknis</t>
  </si>
  <si>
    <t>Ventas iecirknis</t>
  </si>
  <si>
    <t>Remtes iecirknis</t>
  </si>
  <si>
    <t>Grobiņas iecirknis</t>
  </si>
  <si>
    <t>Krīvukalna iecirknis</t>
  </si>
  <si>
    <t>Pampāļu iecirknis</t>
  </si>
  <si>
    <t>Zvārdes iecirknis</t>
  </si>
  <si>
    <t>Nīcas iecirknis</t>
  </si>
  <si>
    <t>Viesītes iecirknis</t>
  </si>
  <si>
    <t>Ābeļu iecirknis</t>
  </si>
  <si>
    <t>Preiļu iecirknis</t>
  </si>
  <si>
    <t>Aknīstes iecirknis</t>
  </si>
  <si>
    <t>Nīcgales iecirknis</t>
  </si>
  <si>
    <t>Krāslavas iecirknis</t>
  </si>
  <si>
    <t>Sventes iecirknis</t>
  </si>
  <si>
    <t>Salacgrīvas iecirknis</t>
  </si>
  <si>
    <t>Rūjienas iecirknis</t>
  </si>
  <si>
    <t>Piejūras iecirknis</t>
  </si>
  <si>
    <t>Limbažu iecirknis</t>
  </si>
  <si>
    <t>Valmieras iecirknis</t>
  </si>
  <si>
    <t>Ropažu iecirknis</t>
  </si>
  <si>
    <t>Vēru iecirknis</t>
  </si>
  <si>
    <t>Piebalgas iecirknis</t>
  </si>
  <si>
    <t>Ogres iecirknis</t>
  </si>
  <si>
    <t>Kokneses iecirknis</t>
  </si>
  <si>
    <t>Skaistkalnes iecirknis</t>
  </si>
  <si>
    <t>Jaunjelgavas iecirknis</t>
  </si>
  <si>
    <t>Seces iecirknis</t>
  </si>
  <si>
    <t>Vecumnieku iecirknis</t>
  </si>
  <si>
    <t>Bauskas iecirknis</t>
  </si>
  <si>
    <t>Ērberģes iecirknis</t>
  </si>
  <si>
    <t>Engures iecirknis</t>
  </si>
  <si>
    <t>Kandavas iecirknis</t>
  </si>
  <si>
    <t>Misas iecirknis</t>
  </si>
  <si>
    <t>Dobeles iecirknis</t>
  </si>
  <si>
    <t>Īles iecirknis</t>
  </si>
  <si>
    <t>Tērvetes iecirknis</t>
  </si>
  <si>
    <t>Līvbērzes iecirknis</t>
  </si>
  <si>
    <t>Klīves iecirknis</t>
  </si>
  <si>
    <t>Grīņu iecirknis</t>
  </si>
  <si>
    <t>Zilokalnu iecirknis</t>
  </si>
  <si>
    <t>Rindas iecirknis</t>
  </si>
  <si>
    <t>Raķupes iecirknis</t>
  </si>
  <si>
    <t>Mētru iecirknis</t>
  </si>
  <si>
    <t>Vanemas iecirknis</t>
  </si>
  <si>
    <t>Mērsraga iecirknis</t>
  </si>
  <si>
    <t>Usmas iecirknis</t>
  </si>
  <si>
    <t>Madonas iecirknis</t>
  </si>
  <si>
    <t>Lubānas iecirknis</t>
  </si>
  <si>
    <t>Žīguru iecirknis</t>
  </si>
  <si>
    <t>Balvu iecirknis</t>
  </si>
  <si>
    <t>Rēzeknes iecirknis</t>
  </si>
  <si>
    <t>Kārsavas iecirknis</t>
  </si>
  <si>
    <t>Ludzas iecirknis</t>
  </si>
  <si>
    <t>Austrumvidzemes</t>
  </si>
  <si>
    <t>Dienvidkurzemes</t>
  </si>
  <si>
    <t>Dienvidlatgales</t>
  </si>
  <si>
    <t>Rietumvidzemes</t>
  </si>
  <si>
    <t>Vidusdaugavas</t>
  </si>
  <si>
    <t>Zemgales</t>
  </si>
  <si>
    <t>Ziemeļkurzemes</t>
  </si>
  <si>
    <t>Ziemeļlatgales</t>
  </si>
  <si>
    <t>Reģions</t>
  </si>
  <si>
    <t>Atbilstoši prasībām</t>
  </si>
  <si>
    <t>×</t>
  </si>
  <si>
    <t>Atbilstoši prasībām ar piezīmēm</t>
  </si>
  <si>
    <t>Neatbilstoši prasībām</t>
  </si>
  <si>
    <t>Iesniegts elektroniski</t>
  </si>
  <si>
    <t>Izkopto mērķa koku viējais augstums</t>
  </si>
  <si>
    <t>&lt; 10 cm</t>
  </si>
  <si>
    <t>11-25 cm</t>
  </si>
  <si>
    <t>26-50 cm</t>
  </si>
  <si>
    <t>51-75 cm</t>
  </si>
  <si>
    <t>&gt; 76 cm</t>
  </si>
  <si>
    <t>3.11.1. Kvalitatīvi izkopta stādvieta, %</t>
  </si>
  <si>
    <r>
      <t xml:space="preserve">atbilstošs, ja </t>
    </r>
    <r>
      <rPr>
        <i/>
        <sz val="8"/>
        <color rgb="FF000000"/>
        <rFont val="Calibri"/>
        <family val="2"/>
        <charset val="186"/>
      </rPr>
      <t xml:space="preserve">≥ </t>
    </r>
    <r>
      <rPr>
        <i/>
        <sz val="8"/>
        <color rgb="FF000000"/>
        <rFont val="Times New Roman"/>
        <family val="1"/>
        <charset val="186"/>
      </rPr>
      <t>94 %</t>
    </r>
  </si>
  <si>
    <t>3.2. Koku suga</t>
  </si>
  <si>
    <t>tel. nr.</t>
  </si>
  <si>
    <t>3.12. Mērķa koku sugas vidējais augstums</t>
  </si>
  <si>
    <r>
      <t xml:space="preserve">atbilstošs, ja </t>
    </r>
    <r>
      <rPr>
        <i/>
        <sz val="8"/>
        <color rgb="FF000000"/>
        <rFont val="Calibri"/>
        <family val="2"/>
        <charset val="186"/>
      </rPr>
      <t xml:space="preserve">≥ </t>
    </r>
    <r>
      <rPr>
        <i/>
        <sz val="8"/>
        <color rgb="FF000000"/>
        <rFont val="Times New Roman"/>
        <family val="1"/>
        <charset val="186"/>
      </rPr>
      <t>97 %</t>
    </r>
  </si>
  <si>
    <t>3.3. Nekvalitatīvi izkopta stādvieta</t>
  </si>
  <si>
    <r>
      <t xml:space="preserve">3.11.2. Mehāniski </t>
    </r>
    <r>
      <rPr>
        <i/>
        <u/>
        <sz val="10"/>
        <color rgb="FF000000"/>
        <rFont val="Times New Roman"/>
        <family val="1"/>
        <charset val="186"/>
      </rPr>
      <t>nebojātu</t>
    </r>
    <r>
      <rPr>
        <sz val="10"/>
        <color rgb="FF000000"/>
        <rFont val="Times New Roman"/>
        <family val="1"/>
        <charset val="186"/>
      </rPr>
      <t xml:space="preserve"> stādu apjoms, %</t>
    </r>
  </si>
  <si>
    <t>2.2. Darba uzdevumā norādītā suga</t>
  </si>
  <si>
    <t xml:space="preserve">     2.3. Līgumpartneris</t>
  </si>
  <si>
    <t xml:space="preserve">     2.1. Platība, 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</si>
</sst>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b/>
      <i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i/>
      <sz val="8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color rgb="FF000000"/>
      <name val="Calibri"/>
      <family val="2"/>
      <charset val="186"/>
    </font>
    <font>
      <i/>
      <sz val="8"/>
      <color rgb="FF000000"/>
      <name val="Calibri"/>
      <family val="2"/>
      <charset val="186"/>
    </font>
    <font>
      <sz val="8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0"/>
      <color theme="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22"/>
      <color theme="1"/>
      <name val="Times New Roman"/>
      <family val="1"/>
      <charset val="186"/>
    </font>
    <font>
      <i/>
      <u/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1" fontId="12" fillId="0" borderId="2" xfId="0" applyNumberFormat="1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5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right" vertical="center" wrapText="1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2" fontId="6" fillId="0" borderId="0" xfId="0" applyNumberFormat="1" applyFont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18" xfId="0" applyFont="1" applyBorder="1" applyAlignment="1" applyProtection="1">
      <alignment horizontal="center" vertical="top" wrapText="1"/>
      <protection hidden="1"/>
    </xf>
    <xf numFmtId="0" fontId="2" fillId="0" borderId="13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left" vertical="center"/>
      <protection hidden="1"/>
    </xf>
    <xf numFmtId="0" fontId="10" fillId="3" borderId="5" xfId="0" applyFont="1" applyFill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14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49" fontId="0" fillId="0" borderId="0" xfId="0" applyNumberFormat="1" applyAlignment="1" applyProtection="1">
      <alignment horizontal="center"/>
      <protection hidden="1"/>
    </xf>
    <xf numFmtId="2" fontId="16" fillId="2" borderId="0" xfId="0" applyNumberFormat="1" applyFont="1" applyFill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49" fontId="0" fillId="0" borderId="0" xfId="0" applyNumberForma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1" fontId="5" fillId="0" borderId="2" xfId="0" applyNumberFormat="1" applyFont="1" applyBorder="1" applyAlignment="1" applyProtection="1">
      <alignment horizontal="center" vertical="center"/>
      <protection hidden="1"/>
    </xf>
    <xf numFmtId="1" fontId="6" fillId="0" borderId="2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wrapText="1"/>
      <protection hidden="1"/>
    </xf>
    <xf numFmtId="1" fontId="12" fillId="0" borderId="0" xfId="0" applyNumberFormat="1" applyFont="1" applyAlignment="1" applyProtection="1">
      <alignment horizontal="center" vertical="center"/>
      <protection hidden="1"/>
    </xf>
    <xf numFmtId="2" fontId="6" fillId="0" borderId="11" xfId="0" applyNumberFormat="1" applyFont="1" applyBorder="1" applyAlignment="1" applyProtection="1">
      <alignment vertical="center" wrapText="1"/>
      <protection hidden="1"/>
    </xf>
    <xf numFmtId="2" fontId="6" fillId="0" borderId="0" xfId="0" applyNumberFormat="1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0" fontId="2" fillId="0" borderId="11" xfId="0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2" fillId="0" borderId="10" xfId="0" applyFont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right" vertical="center" wrapText="1"/>
      <protection hidden="1"/>
    </xf>
    <xf numFmtId="0" fontId="6" fillId="0" borderId="10" xfId="0" applyFont="1" applyBorder="1" applyAlignment="1" applyProtection="1">
      <alignment horizontal="right" vertical="center" wrapText="1"/>
      <protection hidden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top" wrapText="1"/>
      <protection hidden="1"/>
    </xf>
    <xf numFmtId="0" fontId="2" fillId="0" borderId="21" xfId="0" applyFont="1" applyBorder="1" applyAlignment="1" applyProtection="1">
      <alignment horizontal="center" vertical="top" wrapText="1"/>
      <protection hidden="1"/>
    </xf>
    <xf numFmtId="0" fontId="2" fillId="0" borderId="17" xfId="0" applyFont="1" applyBorder="1" applyAlignment="1" applyProtection="1">
      <alignment horizontal="center" vertical="top" wrapText="1"/>
      <protection hidden="1"/>
    </xf>
    <xf numFmtId="2" fontId="6" fillId="0" borderId="0" xfId="0" applyNumberFormat="1" applyFont="1" applyAlignment="1" applyProtection="1">
      <alignment horizontal="right" vertical="center" wrapText="1"/>
      <protection hidden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1" fontId="6" fillId="0" borderId="8" xfId="0" applyNumberFormat="1" applyFont="1" applyBorder="1" applyAlignment="1" applyProtection="1">
      <alignment horizontal="center" vertical="center" wrapText="1"/>
      <protection locked="0"/>
    </xf>
    <xf numFmtId="1" fontId="6" fillId="0" borderId="34" xfId="0" applyNumberFormat="1" applyFont="1" applyBorder="1" applyAlignment="1" applyProtection="1">
      <alignment horizontal="center" vertical="center" wrapText="1"/>
      <protection locked="0"/>
    </xf>
    <xf numFmtId="1" fontId="6" fillId="0" borderId="3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hidden="1"/>
    </xf>
  </cellXfs>
  <cellStyles count="2">
    <cellStyle name="Hipersaite" xfId="1" builtinId="8"/>
    <cellStyle name="Parasts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protection locked="1" hidden="1"/>
    </dxf>
    <dxf>
      <numFmt numFmtId="30" formatCode="@"/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protection locked="1" hidden="1"/>
    </dxf>
    <dxf>
      <numFmt numFmtId="30" formatCode="@"/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protection locked="1" hidden="1"/>
    </dxf>
    <dxf>
      <numFmt numFmtId="30" formatCode="@"/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protection locked="1" hidden="1"/>
    </dxf>
    <dxf>
      <numFmt numFmtId="30" formatCode="@"/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protection locked="1" hidden="1"/>
    </dxf>
    <dxf>
      <numFmt numFmtId="30" formatCode="@"/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protection locked="1" hidden="1"/>
    </dxf>
    <dxf>
      <numFmt numFmtId="30" formatCode="@"/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protection locked="1" hidden="1"/>
    </dxf>
    <dxf>
      <numFmt numFmtId="30" formatCode="@"/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bottom" textRotation="0" wrapText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208609</xdr:colOff>
      <xdr:row>51</xdr:row>
      <xdr:rowOff>141749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0E7F66-A3CF-7BA5-5BC5-0EC4E7E85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361950"/>
          <a:ext cx="7523809" cy="90095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E88AFB-FE0D-4C2A-ACAC-0F9F8659D83C}" name="Tabula1" displayName="Tabula1" ref="A1:A9" totalsRowShown="0" headerRowDxfId="29" dataDxfId="28">
  <autoFilter ref="A1:A9" xr:uid="{DFE88AFB-FE0D-4C2A-ACAC-0F9F8659D83C}"/>
  <tableColumns count="1">
    <tableColumn id="1" xr3:uid="{78218288-8591-4021-8D69-47E5A401E600}" name="Reģions" dataDxfId="2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D2DE2B-04E4-4DF2-8F02-A58E2D8C2A5D}" name="Tabula2" displayName="Tabula2" ref="C1:C9" totalsRowShown="0" headerRowDxfId="26" dataDxfId="25">
  <autoFilter ref="C1:C9" xr:uid="{C5D2DE2B-04E4-4DF2-8F02-A58E2D8C2A5D}"/>
  <tableColumns count="1">
    <tableColumn id="1" xr3:uid="{E3CE3D5A-906E-4094-B849-CFD3E06CD020}" name="Austrumvidzemes" dataDxfId="2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E0B54F6-8A95-493D-B686-70D075E8CA62}" name="Tabula3" displayName="Tabula3" ref="E1:E12" totalsRowShown="0" headerRowDxfId="23" dataDxfId="22">
  <autoFilter ref="E1:E12" xr:uid="{CE0B54F6-8A95-493D-B686-70D075E8CA62}"/>
  <tableColumns count="1">
    <tableColumn id="1" xr3:uid="{A42F6C90-DC45-4D82-A73D-3710861C60F9}" name="Dienvidkurzemes" dataDxfId="21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963F632-1CB2-4E29-9CDA-B90F8145E453}" name="Tabula4" displayName="Tabula4" ref="G1:G8" totalsRowShown="0" headerRowDxfId="20" dataDxfId="19">
  <autoFilter ref="G1:G8" xr:uid="{3963F632-1CB2-4E29-9CDA-B90F8145E453}"/>
  <tableColumns count="1">
    <tableColumn id="1" xr3:uid="{0CCA167E-1A3E-4ED7-B162-099A14251E70}" name="Dienvidlatgales" dataDxfId="18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C9800B9-518B-45AD-B683-144403EB45B0}" name="Tabula5" displayName="Tabula5" ref="I1:I9" totalsRowShown="0" headerRowDxfId="17" dataDxfId="16">
  <autoFilter ref="I1:I9" xr:uid="{5C9800B9-518B-45AD-B683-144403EB45B0}"/>
  <tableColumns count="1">
    <tableColumn id="1" xr3:uid="{53635F22-626A-4068-A354-4A8B02CDC744}" name="Rietumvidzemes" dataDxfId="15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EB421D1-E944-4F6E-8C20-5D4AD753221D}" name="Tabula6" displayName="Tabula6" ref="K1:K9" totalsRowShown="0" headerRowDxfId="14" dataDxfId="13">
  <autoFilter ref="K1:K9" xr:uid="{CEB421D1-E944-4F6E-8C20-5D4AD753221D}"/>
  <tableColumns count="1">
    <tableColumn id="1" xr3:uid="{9DF3F042-1FA9-4271-A6E1-45C3A8DCE24A}" name="Vidusdaugavas" dataDxfId="12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C8C01F5-4AF9-41E6-8A0E-D78A2A09DBE3}" name="Tabula7" displayName="Tabula7" ref="M1:M9" totalsRowShown="0" headerRowDxfId="11" dataDxfId="10">
  <autoFilter ref="M1:M9" xr:uid="{EC8C01F5-4AF9-41E6-8A0E-D78A2A09DBE3}"/>
  <tableColumns count="1">
    <tableColumn id="1" xr3:uid="{25BE8D30-357D-4558-B730-BEB250356498}" name="Zemgales" dataDxfId="9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B09BF17-C0E7-4EF9-844A-1D76165809E3}" name="Tabula8" displayName="Tabula8" ref="O1:O10" totalsRowShown="0" headerRowDxfId="8" dataDxfId="7">
  <autoFilter ref="O1:O10" xr:uid="{DB09BF17-C0E7-4EF9-844A-1D76165809E3}"/>
  <tableColumns count="1">
    <tableColumn id="1" xr3:uid="{80C63A7E-9EE6-43C2-8A48-8439949C6F3D}" name="Ziemeļkurzemes" dataDxfId="6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9C94105-84B5-4871-A431-4084835CC357}" name="Tabula9" displayName="Tabula9" ref="Q1:Q8" totalsRowShown="0" headerRowDxfId="5" dataDxfId="4">
  <autoFilter ref="Q1:Q8" xr:uid="{99C94105-84B5-4871-A431-4084835CC357}"/>
  <tableColumns count="1">
    <tableColumn id="1" xr3:uid="{89329F9A-01A0-4521-A96F-4CA643A88E5F}" name="Ziemeļlatgales" dataDxfId="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1"/>
  <sheetViews>
    <sheetView tabSelected="1" zoomScaleNormal="100" workbookViewId="0">
      <selection activeCell="B27" sqref="B27"/>
    </sheetView>
  </sheetViews>
  <sheetFormatPr defaultColWidth="9.140625" defaultRowHeight="12.75" outlineLevelCol="1" x14ac:dyDescent="0.2"/>
  <cols>
    <col min="1" max="1" width="6.7109375" style="16" customWidth="1"/>
    <col min="2" max="2" width="9.28515625" style="16" customWidth="1"/>
    <col min="3" max="3" width="7.5703125" style="16" customWidth="1"/>
    <col min="4" max="4" width="6.28515625" style="16" customWidth="1"/>
    <col min="5" max="5" width="7.28515625" style="16" customWidth="1"/>
    <col min="6" max="6" width="9.7109375" style="16" customWidth="1"/>
    <col min="7" max="7" width="8.42578125" style="16" customWidth="1"/>
    <col min="8" max="8" width="7.5703125" style="16" customWidth="1"/>
    <col min="9" max="9" width="7.7109375" style="16" customWidth="1"/>
    <col min="10" max="10" width="5.42578125" style="16" customWidth="1"/>
    <col min="11" max="11" width="6.5703125" style="16" customWidth="1"/>
    <col min="12" max="12" width="9.28515625" style="16" customWidth="1"/>
    <col min="13" max="13" width="5.42578125" style="16" customWidth="1"/>
    <col min="14" max="14" width="6.28515625" style="16" customWidth="1"/>
    <col min="15" max="15" width="8" style="16" customWidth="1"/>
    <col min="16" max="16" width="9.140625" style="16"/>
    <col min="17" max="17" width="17.42578125" style="16" hidden="1" customWidth="1" outlineLevel="1"/>
    <col min="18" max="20" width="9.140625" style="16" hidden="1" customWidth="1" outlineLevel="1"/>
    <col min="21" max="21" width="26.42578125" style="16" hidden="1" customWidth="1" outlineLevel="1"/>
    <col min="22" max="25" width="9.140625" style="16" hidden="1" customWidth="1" outlineLevel="1"/>
    <col min="26" max="26" width="9.140625" style="16" collapsed="1"/>
    <col min="27" max="16384" width="9.140625" style="16"/>
  </cols>
  <sheetData>
    <row r="1" spans="1:21" ht="19.5" x14ac:dyDescent="0.2">
      <c r="A1" s="106" t="s">
        <v>38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21" ht="15.75" customHeight="1" thickBot="1" x14ac:dyDescent="0.25">
      <c r="A2" s="105" t="s">
        <v>2</v>
      </c>
      <c r="B2" s="105"/>
      <c r="C2" s="105"/>
      <c r="D2" s="105"/>
      <c r="E2" s="105"/>
      <c r="F2" s="4"/>
      <c r="K2" s="105" t="s">
        <v>22</v>
      </c>
      <c r="L2" s="105"/>
      <c r="M2" s="105"/>
      <c r="N2" s="105"/>
      <c r="O2" s="105"/>
    </row>
    <row r="3" spans="1:21" ht="15.75" customHeight="1" thickBot="1" x14ac:dyDescent="0.25">
      <c r="A3" s="67" t="s">
        <v>36</v>
      </c>
      <c r="B3" s="67"/>
      <c r="C3" s="68"/>
      <c r="D3" s="79"/>
      <c r="E3" s="80"/>
      <c r="F3" s="81"/>
      <c r="G3" s="37"/>
      <c r="H3" s="60"/>
      <c r="I3" s="60"/>
      <c r="J3" s="60"/>
      <c r="K3" s="60"/>
      <c r="L3" s="61"/>
      <c r="M3" s="61"/>
      <c r="N3" s="61"/>
      <c r="O3" s="61"/>
    </row>
    <row r="4" spans="1:21" ht="5.25" customHeight="1" thickBot="1" x14ac:dyDescent="0.25">
      <c r="A4" s="26"/>
      <c r="B4" s="3"/>
      <c r="C4" s="3"/>
      <c r="D4" s="29"/>
      <c r="G4" s="37"/>
      <c r="H4" s="37"/>
      <c r="I4" s="37"/>
      <c r="J4" s="37"/>
      <c r="K4" s="29"/>
      <c r="L4" s="30"/>
      <c r="M4" s="2"/>
      <c r="N4" s="2"/>
    </row>
    <row r="5" spans="1:21" ht="15.75" customHeight="1" thickBot="1" x14ac:dyDescent="0.25">
      <c r="A5" s="67" t="s">
        <v>13</v>
      </c>
      <c r="B5" s="67"/>
      <c r="C5" s="68"/>
      <c r="D5" s="79"/>
      <c r="E5" s="80"/>
      <c r="F5" s="81"/>
      <c r="G5" s="37"/>
      <c r="H5" s="65" t="s">
        <v>135</v>
      </c>
      <c r="I5" s="65"/>
      <c r="J5" s="65"/>
      <c r="K5" s="66"/>
      <c r="L5" s="79"/>
      <c r="M5" s="80"/>
      <c r="N5" s="80"/>
      <c r="O5" s="81"/>
    </row>
    <row r="6" spans="1:21" ht="5.25" customHeight="1" thickBot="1" x14ac:dyDescent="0.25">
      <c r="A6" s="26"/>
      <c r="B6" s="3"/>
      <c r="C6" s="3"/>
      <c r="D6" s="29"/>
      <c r="G6" s="37"/>
      <c r="H6" s="37"/>
      <c r="I6" s="37"/>
      <c r="J6" s="37"/>
      <c r="K6" s="29"/>
      <c r="L6" s="30"/>
      <c r="M6" s="2"/>
      <c r="N6" s="2"/>
    </row>
    <row r="7" spans="1:21" ht="15.75" customHeight="1" thickBot="1" x14ac:dyDescent="0.25">
      <c r="A7" s="67" t="s">
        <v>14</v>
      </c>
      <c r="B7" s="67"/>
      <c r="C7" s="68"/>
      <c r="D7" s="79"/>
      <c r="E7" s="80"/>
      <c r="F7" s="81"/>
      <c r="G7" s="65" t="s">
        <v>133</v>
      </c>
      <c r="H7" s="65"/>
      <c r="I7" s="65"/>
      <c r="J7" s="65"/>
      <c r="K7" s="65"/>
      <c r="L7" s="79"/>
      <c r="M7" s="80"/>
      <c r="N7" s="80"/>
      <c r="O7" s="81"/>
      <c r="U7" s="16" t="s">
        <v>119</v>
      </c>
    </row>
    <row r="8" spans="1:21" ht="3.75" customHeight="1" thickBot="1" x14ac:dyDescent="0.25">
      <c r="A8" s="26"/>
      <c r="B8" s="3"/>
      <c r="C8" s="3"/>
      <c r="D8" s="29"/>
      <c r="G8" s="37"/>
      <c r="H8" s="37"/>
      <c r="I8" s="37"/>
      <c r="J8" s="37"/>
      <c r="K8" s="29"/>
      <c r="L8" s="30"/>
      <c r="M8" s="2"/>
      <c r="N8" s="2"/>
    </row>
    <row r="9" spans="1:21" ht="15.75" customHeight="1" thickBot="1" x14ac:dyDescent="0.3">
      <c r="A9" s="67" t="s">
        <v>15</v>
      </c>
      <c r="B9" s="67"/>
      <c r="C9" s="68"/>
      <c r="D9" s="79"/>
      <c r="E9" s="80"/>
      <c r="F9" s="81"/>
      <c r="G9" s="37"/>
      <c r="H9" s="65" t="s">
        <v>134</v>
      </c>
      <c r="I9" s="65"/>
      <c r="J9" s="65"/>
      <c r="K9" s="65"/>
      <c r="L9" s="79"/>
      <c r="M9" s="80"/>
      <c r="N9" s="80"/>
      <c r="O9" s="81"/>
      <c r="Q9" s="20"/>
      <c r="U9" s="48" t="s">
        <v>120</v>
      </c>
    </row>
    <row r="10" spans="1:21" ht="5.25" customHeight="1" thickBot="1" x14ac:dyDescent="0.25">
      <c r="A10" s="26"/>
      <c r="B10" s="3"/>
      <c r="C10" s="3"/>
      <c r="D10" s="4"/>
      <c r="E10" s="2"/>
      <c r="F10" s="2"/>
      <c r="U10" s="48" t="s">
        <v>121</v>
      </c>
    </row>
    <row r="11" spans="1:21" ht="15.75" customHeight="1" thickBot="1" x14ac:dyDescent="0.25">
      <c r="A11" s="67" t="s">
        <v>16</v>
      </c>
      <c r="B11" s="67"/>
      <c r="C11" s="68"/>
      <c r="D11" s="85"/>
      <c r="E11" s="86"/>
      <c r="F11" s="87"/>
      <c r="U11" s="48" t="s">
        <v>122</v>
      </c>
    </row>
    <row r="12" spans="1:21" ht="6" customHeight="1" x14ac:dyDescent="0.2">
      <c r="A12" s="3"/>
      <c r="B12" s="3"/>
      <c r="C12" s="3"/>
      <c r="D12" s="4"/>
      <c r="E12" s="4"/>
      <c r="F12" s="4"/>
      <c r="U12" s="48" t="s">
        <v>123</v>
      </c>
    </row>
    <row r="13" spans="1:21" s="21" customFormat="1" ht="12.75" customHeight="1" thickBot="1" x14ac:dyDescent="0.3">
      <c r="A13" s="104" t="s">
        <v>1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U13" s="48" t="s">
        <v>124</v>
      </c>
    </row>
    <row r="14" spans="1:21" s="21" customFormat="1" ht="15.75" customHeight="1" thickBot="1" x14ac:dyDescent="0.3">
      <c r="A14" s="107" t="s">
        <v>0</v>
      </c>
      <c r="B14" s="88" t="s">
        <v>20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</row>
    <row r="15" spans="1:21" s="21" customFormat="1" ht="42" customHeight="1" thickBot="1" x14ac:dyDescent="0.3">
      <c r="A15" s="108"/>
      <c r="B15" s="91" t="s">
        <v>127</v>
      </c>
      <c r="C15" s="92"/>
      <c r="D15" s="92"/>
      <c r="E15" s="92"/>
      <c r="F15" s="92"/>
      <c r="G15" s="92"/>
      <c r="H15" s="92"/>
      <c r="I15" s="93"/>
      <c r="J15" s="110" t="s">
        <v>131</v>
      </c>
      <c r="K15" s="111"/>
      <c r="L15" s="112"/>
      <c r="M15" s="113" t="s">
        <v>37</v>
      </c>
      <c r="N15" s="111"/>
      <c r="O15" s="114"/>
    </row>
    <row r="16" spans="1:21" s="21" customFormat="1" ht="40.5" customHeight="1" thickBot="1" x14ac:dyDescent="0.3">
      <c r="A16" s="109"/>
      <c r="B16" s="31" t="s">
        <v>6</v>
      </c>
      <c r="C16" s="32" t="s">
        <v>7</v>
      </c>
      <c r="D16" s="32" t="s">
        <v>8</v>
      </c>
      <c r="E16" s="32" t="s">
        <v>9</v>
      </c>
      <c r="F16" s="32" t="s">
        <v>10</v>
      </c>
      <c r="G16" s="32" t="s">
        <v>11</v>
      </c>
      <c r="H16" s="32" t="s">
        <v>12</v>
      </c>
      <c r="I16" s="6" t="s">
        <v>21</v>
      </c>
      <c r="J16" s="110" t="s">
        <v>35</v>
      </c>
      <c r="K16" s="117"/>
      <c r="L16" s="112"/>
      <c r="M16" s="110" t="s">
        <v>35</v>
      </c>
      <c r="N16" s="117"/>
      <c r="O16" s="112"/>
      <c r="Q16" s="34" t="s">
        <v>32</v>
      </c>
      <c r="R16" s="34" t="s">
        <v>33</v>
      </c>
    </row>
    <row r="17" spans="1:24" s="21" customFormat="1" ht="14.45" customHeight="1" x14ac:dyDescent="0.25">
      <c r="A17" s="54">
        <v>1</v>
      </c>
      <c r="B17" s="28"/>
      <c r="C17" s="28"/>
      <c r="D17" s="28"/>
      <c r="E17" s="28"/>
      <c r="F17" s="28"/>
      <c r="G17" s="28"/>
      <c r="H17" s="28"/>
      <c r="I17" s="8">
        <f t="shared" ref="I17:I21" si="0">SUM(B17:H17)</f>
        <v>0</v>
      </c>
      <c r="J17" s="95"/>
      <c r="K17" s="96"/>
      <c r="L17" s="97"/>
      <c r="M17" s="95"/>
      <c r="N17" s="96"/>
      <c r="O17" s="97"/>
      <c r="Q17" s="53"/>
      <c r="R17" s="53"/>
    </row>
    <row r="18" spans="1:24" s="21" customFormat="1" ht="14.45" customHeight="1" x14ac:dyDescent="0.25">
      <c r="A18" s="55">
        <v>2</v>
      </c>
      <c r="B18" s="28"/>
      <c r="C18" s="28"/>
      <c r="D18" s="28"/>
      <c r="E18" s="28"/>
      <c r="F18" s="28"/>
      <c r="G18" s="28"/>
      <c r="H18" s="28"/>
      <c r="I18" s="8">
        <f t="shared" si="0"/>
        <v>0</v>
      </c>
      <c r="J18" s="98"/>
      <c r="K18" s="99"/>
      <c r="L18" s="100"/>
      <c r="M18" s="98"/>
      <c r="N18" s="99"/>
      <c r="O18" s="100"/>
      <c r="Q18" s="35" t="s">
        <v>6</v>
      </c>
      <c r="R18" s="36">
        <v>2000</v>
      </c>
    </row>
    <row r="19" spans="1:24" s="21" customFormat="1" ht="14.45" customHeight="1" x14ac:dyDescent="0.25">
      <c r="A19" s="55">
        <v>3</v>
      </c>
      <c r="B19" s="28"/>
      <c r="C19" s="28"/>
      <c r="D19" s="28"/>
      <c r="E19" s="28"/>
      <c r="F19" s="28"/>
      <c r="G19" s="28"/>
      <c r="H19" s="28"/>
      <c r="I19" s="8">
        <f t="shared" si="0"/>
        <v>0</v>
      </c>
      <c r="J19" s="98"/>
      <c r="K19" s="99"/>
      <c r="L19" s="100"/>
      <c r="M19" s="98"/>
      <c r="N19" s="99"/>
      <c r="O19" s="100"/>
      <c r="Q19" s="35" t="s">
        <v>7</v>
      </c>
      <c r="R19" s="36">
        <v>1500</v>
      </c>
    </row>
    <row r="20" spans="1:24" s="21" customFormat="1" ht="14.45" customHeight="1" x14ac:dyDescent="0.25">
      <c r="A20" s="55">
        <v>4</v>
      </c>
      <c r="B20" s="28"/>
      <c r="C20" s="28"/>
      <c r="D20" s="28"/>
      <c r="E20" s="28"/>
      <c r="F20" s="28"/>
      <c r="G20" s="28"/>
      <c r="H20" s="28"/>
      <c r="I20" s="8">
        <f t="shared" si="0"/>
        <v>0</v>
      </c>
      <c r="J20" s="101"/>
      <c r="K20" s="102"/>
      <c r="L20" s="103"/>
      <c r="M20" s="98"/>
      <c r="N20" s="99"/>
      <c r="O20" s="100"/>
      <c r="Q20" s="35" t="s">
        <v>8</v>
      </c>
      <c r="R20" s="36">
        <v>1500</v>
      </c>
    </row>
    <row r="21" spans="1:24" s="21" customFormat="1" ht="14.45" customHeight="1" x14ac:dyDescent="0.25">
      <c r="A21" s="55">
        <v>5</v>
      </c>
      <c r="B21" s="28"/>
      <c r="C21" s="28"/>
      <c r="D21" s="28"/>
      <c r="E21" s="28"/>
      <c r="F21" s="28"/>
      <c r="G21" s="28"/>
      <c r="H21" s="28"/>
      <c r="I21" s="8">
        <f t="shared" si="0"/>
        <v>0</v>
      </c>
      <c r="J21" s="98"/>
      <c r="K21" s="99"/>
      <c r="L21" s="100"/>
      <c r="M21" s="98"/>
      <c r="N21" s="99"/>
      <c r="O21" s="100"/>
      <c r="Q21" s="35" t="s">
        <v>9</v>
      </c>
      <c r="R21" s="36">
        <v>1500</v>
      </c>
    </row>
    <row r="22" spans="1:24" s="21" customFormat="1" ht="14.45" customHeight="1" x14ac:dyDescent="0.25">
      <c r="A22" s="55">
        <v>6</v>
      </c>
      <c r="B22" s="28"/>
      <c r="C22" s="28"/>
      <c r="D22" s="28"/>
      <c r="E22" s="28"/>
      <c r="F22" s="28"/>
      <c r="G22" s="28"/>
      <c r="H22" s="28"/>
      <c r="I22" s="8">
        <f t="shared" ref="I22:I29" si="1">SUM(B22:H22)</f>
        <v>0</v>
      </c>
      <c r="J22" s="98"/>
      <c r="K22" s="99"/>
      <c r="L22" s="100"/>
      <c r="M22" s="98"/>
      <c r="N22" s="99"/>
      <c r="O22" s="100"/>
      <c r="Q22" s="35" t="s">
        <v>10</v>
      </c>
      <c r="R22" s="36">
        <v>1500</v>
      </c>
    </row>
    <row r="23" spans="1:24" s="21" customFormat="1" ht="14.45" customHeight="1" x14ac:dyDescent="0.25">
      <c r="A23" s="55">
        <v>7</v>
      </c>
      <c r="B23" s="28"/>
      <c r="C23" s="28"/>
      <c r="D23" s="28"/>
      <c r="E23" s="28"/>
      <c r="F23" s="28"/>
      <c r="G23" s="28"/>
      <c r="H23" s="28"/>
      <c r="I23" s="8">
        <f t="shared" si="1"/>
        <v>0</v>
      </c>
      <c r="J23" s="98"/>
      <c r="K23" s="99"/>
      <c r="L23" s="100"/>
      <c r="M23" s="98"/>
      <c r="N23" s="99"/>
      <c r="O23" s="100"/>
      <c r="Q23" s="35" t="s">
        <v>11</v>
      </c>
      <c r="R23" s="36">
        <v>1500</v>
      </c>
    </row>
    <row r="24" spans="1:24" s="21" customFormat="1" ht="14.45" customHeight="1" x14ac:dyDescent="0.25">
      <c r="A24" s="55">
        <v>8</v>
      </c>
      <c r="B24" s="28"/>
      <c r="C24" s="27"/>
      <c r="D24" s="27"/>
      <c r="E24" s="27"/>
      <c r="F24" s="27"/>
      <c r="G24" s="27"/>
      <c r="H24" s="27"/>
      <c r="I24" s="8">
        <f t="shared" si="1"/>
        <v>0</v>
      </c>
      <c r="J24" s="98"/>
      <c r="K24" s="99"/>
      <c r="L24" s="100"/>
      <c r="M24" s="98"/>
      <c r="N24" s="99"/>
      <c r="O24" s="100"/>
      <c r="Q24" s="35" t="s">
        <v>12</v>
      </c>
      <c r="R24" s="36">
        <v>1500</v>
      </c>
    </row>
    <row r="25" spans="1:24" s="21" customFormat="1" ht="14.45" customHeight="1" x14ac:dyDescent="0.25">
      <c r="A25" s="55">
        <v>9</v>
      </c>
      <c r="B25" s="28"/>
      <c r="C25" s="27"/>
      <c r="D25" s="27"/>
      <c r="E25" s="27"/>
      <c r="F25" s="27"/>
      <c r="G25" s="27"/>
      <c r="H25" s="27"/>
      <c r="I25" s="8">
        <f t="shared" si="1"/>
        <v>0</v>
      </c>
      <c r="J25" s="98"/>
      <c r="K25" s="99"/>
      <c r="L25" s="100"/>
      <c r="M25" s="98"/>
      <c r="N25" s="99"/>
      <c r="O25" s="100"/>
    </row>
    <row r="26" spans="1:24" s="21" customFormat="1" ht="15" customHeight="1" thickBot="1" x14ac:dyDescent="0.3">
      <c r="A26" s="55">
        <v>10</v>
      </c>
      <c r="B26" s="28"/>
      <c r="C26" s="27"/>
      <c r="D26" s="27"/>
      <c r="E26" s="27"/>
      <c r="F26" s="27"/>
      <c r="G26" s="27"/>
      <c r="H26" s="27"/>
      <c r="I26" s="8">
        <f t="shared" si="1"/>
        <v>0</v>
      </c>
      <c r="J26" s="98"/>
      <c r="K26" s="99"/>
      <c r="L26" s="100"/>
      <c r="M26" s="98"/>
      <c r="N26" s="99"/>
      <c r="O26" s="100"/>
    </row>
    <row r="27" spans="1:24" s="21" customFormat="1" ht="15.6" customHeight="1" thickBot="1" x14ac:dyDescent="0.3">
      <c r="A27" s="55">
        <v>11</v>
      </c>
      <c r="B27" s="28"/>
      <c r="C27" s="27"/>
      <c r="D27" s="27"/>
      <c r="E27" s="27"/>
      <c r="F27" s="27"/>
      <c r="G27" s="27"/>
      <c r="H27" s="27"/>
      <c r="I27" s="8">
        <f t="shared" si="1"/>
        <v>0</v>
      </c>
      <c r="J27" s="98"/>
      <c r="K27" s="99"/>
      <c r="L27" s="100"/>
      <c r="M27" s="98"/>
      <c r="N27" s="99"/>
      <c r="O27" s="100"/>
      <c r="R27" s="21" t="s">
        <v>6</v>
      </c>
      <c r="S27" s="21" t="s">
        <v>7</v>
      </c>
      <c r="T27" s="21" t="s">
        <v>8</v>
      </c>
      <c r="U27" s="21" t="s">
        <v>9</v>
      </c>
      <c r="V27" s="21" t="s">
        <v>10</v>
      </c>
      <c r="W27" s="21" t="s">
        <v>11</v>
      </c>
      <c r="X27" s="32" t="s">
        <v>12</v>
      </c>
    </row>
    <row r="28" spans="1:24" s="21" customFormat="1" ht="15" customHeight="1" thickBot="1" x14ac:dyDescent="0.3">
      <c r="A28" s="56">
        <v>12</v>
      </c>
      <c r="B28" s="28"/>
      <c r="C28" s="27"/>
      <c r="D28" s="27"/>
      <c r="E28" s="27"/>
      <c r="F28" s="27"/>
      <c r="G28" s="27"/>
      <c r="H28" s="27"/>
      <c r="I28" s="8">
        <f t="shared" si="1"/>
        <v>0</v>
      </c>
      <c r="J28" s="118"/>
      <c r="K28" s="119"/>
      <c r="L28" s="120"/>
      <c r="M28" s="118"/>
      <c r="N28" s="119"/>
      <c r="O28" s="120"/>
      <c r="R28" s="19">
        <f t="shared" ref="R28:X28" si="2">IF(SUM($B$29:$H$29)=0,0,IF(B29=MAX($B$29:$H$29),1,0))</f>
        <v>0</v>
      </c>
      <c r="S28" s="19">
        <f t="shared" si="2"/>
        <v>0</v>
      </c>
      <c r="T28" s="19">
        <f t="shared" si="2"/>
        <v>0</v>
      </c>
      <c r="U28" s="19">
        <f t="shared" si="2"/>
        <v>0</v>
      </c>
      <c r="V28" s="19">
        <f t="shared" si="2"/>
        <v>0</v>
      </c>
      <c r="W28" s="19">
        <f t="shared" si="2"/>
        <v>0</v>
      </c>
      <c r="X28" s="19">
        <f t="shared" si="2"/>
        <v>0</v>
      </c>
    </row>
    <row r="29" spans="1:24" s="21" customFormat="1" ht="39" thickBot="1" x14ac:dyDescent="0.3">
      <c r="A29" s="9" t="s">
        <v>34</v>
      </c>
      <c r="B29" s="10">
        <f t="shared" ref="B29:H29" si="3">SUM(B17:B28)</f>
        <v>0</v>
      </c>
      <c r="C29" s="5">
        <f t="shared" si="3"/>
        <v>0</v>
      </c>
      <c r="D29" s="5">
        <f t="shared" si="3"/>
        <v>0</v>
      </c>
      <c r="E29" s="5">
        <f t="shared" si="3"/>
        <v>0</v>
      </c>
      <c r="F29" s="5">
        <f t="shared" si="3"/>
        <v>0</v>
      </c>
      <c r="G29" s="5">
        <f t="shared" si="3"/>
        <v>0</v>
      </c>
      <c r="H29" s="5">
        <f t="shared" si="3"/>
        <v>0</v>
      </c>
      <c r="I29" s="11">
        <f t="shared" si="1"/>
        <v>0</v>
      </c>
      <c r="J29" s="110">
        <f>SUM(J17:J28)</f>
        <v>0</v>
      </c>
      <c r="K29" s="117"/>
      <c r="L29" s="112"/>
      <c r="M29" s="110">
        <f>SUM(M17:M28)</f>
        <v>0</v>
      </c>
      <c r="N29" s="117"/>
      <c r="O29" s="112"/>
    </row>
    <row r="30" spans="1:24" s="21" customFormat="1" ht="6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24" s="21" customFormat="1" ht="13.5" customHeight="1" thickBot="1" x14ac:dyDescent="0.3">
      <c r="A31" s="23"/>
      <c r="I31" s="67" t="s">
        <v>39</v>
      </c>
      <c r="J31" s="67"/>
      <c r="K31" s="67"/>
      <c r="L31" s="67"/>
      <c r="M31" s="67" t="str">
        <f>IF(R28=1,B16,IF(S28=1,C16,IF(T28=1,D16,IF(U28=1,E16,IF(V28=1,F16,IF(W28=1,G16,IF(X28=1,H16,"-")))))))</f>
        <v>-</v>
      </c>
      <c r="N31" s="67"/>
      <c r="O31" s="68"/>
    </row>
    <row r="32" spans="1:24" s="21" customFormat="1" ht="4.5" customHeight="1" thickBot="1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3"/>
      <c r="L32" s="3"/>
      <c r="M32" s="3"/>
      <c r="N32" s="3"/>
      <c r="O32" s="33"/>
    </row>
    <row r="33" spans="1:30" ht="42" customHeight="1" thickBot="1" x14ac:dyDescent="0.25">
      <c r="A33" s="115" t="s">
        <v>27</v>
      </c>
      <c r="B33" s="115"/>
      <c r="C33" s="22" t="str">
        <f>IF(I28&gt;0,A28,IF(I27&gt;0,A27,IF(I26&gt;0,A26,IF(I25&gt;0,A25,IF(I24&gt;0,A24,IF(I23&gt;0,A23,IF(I22&gt;0,A22,IF(I21&gt;0,A21,IF(I20&gt;0,A20,IF(I19&gt;0,A19,IF(I18&gt;0,A18,IF(I17&gt;0,A17,"-"))))))))))))</f>
        <v>-</v>
      </c>
      <c r="D33" s="82" t="s">
        <v>28</v>
      </c>
      <c r="E33" s="83"/>
      <c r="F33" s="83"/>
      <c r="G33" s="51" t="e">
        <f>I29/C33</f>
        <v>#VALUE!</v>
      </c>
      <c r="H33" s="121" t="s">
        <v>29</v>
      </c>
      <c r="I33" s="115"/>
      <c r="J33" s="115"/>
      <c r="K33" s="115"/>
      <c r="L33" s="7">
        <v>200</v>
      </c>
      <c r="M33" s="115" t="s">
        <v>30</v>
      </c>
      <c r="N33" s="116"/>
      <c r="O33" s="7" t="e">
        <f>G33*L33</f>
        <v>#VALUE!</v>
      </c>
    </row>
    <row r="34" spans="1:30" ht="6.75" customHeight="1" thickBot="1" x14ac:dyDescent="0.25"/>
    <row r="35" spans="1:30" ht="36" customHeight="1" thickBot="1" x14ac:dyDescent="0.25">
      <c r="A35" s="115" t="s">
        <v>31</v>
      </c>
      <c r="B35" s="115"/>
      <c r="C35" s="115"/>
      <c r="D35" s="115"/>
      <c r="E35" s="94" t="s">
        <v>125</v>
      </c>
      <c r="F35" s="94"/>
      <c r="G35" s="51" t="e">
        <f>100-(J29/I29*100)</f>
        <v>#DIV/0!</v>
      </c>
      <c r="H35" s="82" t="s">
        <v>132</v>
      </c>
      <c r="I35" s="83"/>
      <c r="J35" s="83"/>
      <c r="K35" s="84"/>
      <c r="L35" s="50" t="e">
        <f>100-(M29/I29*100)</f>
        <v>#DIV/0!</v>
      </c>
      <c r="M35" s="58"/>
      <c r="N35" s="59"/>
      <c r="O35" s="57"/>
      <c r="R35" s="41">
        <v>96.498999999999995</v>
      </c>
      <c r="S35" s="41">
        <v>93.498999999999995</v>
      </c>
      <c r="T35" s="21"/>
    </row>
    <row r="36" spans="1:30" ht="12.75" customHeight="1" x14ac:dyDescent="0.2">
      <c r="A36" s="25"/>
      <c r="B36" s="24"/>
      <c r="C36" s="17"/>
      <c r="D36" s="17"/>
      <c r="F36" s="124" t="s">
        <v>130</v>
      </c>
      <c r="G36" s="124"/>
      <c r="H36" s="13"/>
      <c r="I36" s="38"/>
      <c r="K36" s="124" t="s">
        <v>126</v>
      </c>
      <c r="L36" s="124"/>
      <c r="N36" s="13"/>
      <c r="O36" s="13"/>
    </row>
    <row r="37" spans="1:30" x14ac:dyDescent="0.2">
      <c r="A37" s="23"/>
      <c r="B37" s="24"/>
      <c r="C37" s="17"/>
      <c r="D37" s="17"/>
      <c r="F37" s="18"/>
      <c r="G37" s="46"/>
      <c r="H37" s="13"/>
      <c r="I37" s="38"/>
      <c r="J37" s="46"/>
      <c r="K37" s="46"/>
      <c r="L37" s="46"/>
      <c r="M37" s="46"/>
      <c r="N37" s="46"/>
      <c r="O37" s="46"/>
    </row>
    <row r="38" spans="1:30" ht="15.6" customHeight="1" x14ac:dyDescent="0.2">
      <c r="A38" s="115" t="s">
        <v>129</v>
      </c>
      <c r="B38" s="115"/>
      <c r="C38" s="115"/>
      <c r="D38" s="115"/>
      <c r="E38" s="115"/>
      <c r="F38" s="115"/>
      <c r="G38" s="122"/>
      <c r="H38" s="123"/>
      <c r="I38" s="49"/>
      <c r="J38" s="49"/>
      <c r="K38" s="49"/>
      <c r="N38" s="46"/>
      <c r="O38" s="46"/>
    </row>
    <row r="39" spans="1:30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52"/>
    </row>
    <row r="40" spans="1:30" ht="21" customHeight="1" thickBot="1" x14ac:dyDescent="0.25">
      <c r="A40" s="104" t="s">
        <v>23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</row>
    <row r="41" spans="1:30" s="1" customFormat="1" ht="24.75" customHeight="1" thickBot="1" x14ac:dyDescent="0.25">
      <c r="B41" s="67" t="s">
        <v>24</v>
      </c>
      <c r="C41" s="67"/>
      <c r="D41" s="68"/>
      <c r="E41" s="47"/>
      <c r="F41" s="64" t="s">
        <v>25</v>
      </c>
      <c r="G41" s="65"/>
      <c r="H41" s="66"/>
      <c r="I41" s="47"/>
      <c r="K41" s="67" t="s">
        <v>26</v>
      </c>
      <c r="L41" s="67"/>
      <c r="M41" s="67"/>
      <c r="N41" s="68"/>
      <c r="O41" s="47"/>
      <c r="U41" s="1" t="s">
        <v>114</v>
      </c>
    </row>
    <row r="42" spans="1:30" ht="15.75" customHeight="1" x14ac:dyDescent="0.2">
      <c r="A42" s="23"/>
      <c r="B42" s="24"/>
      <c r="C42" s="63" t="s">
        <v>18</v>
      </c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15"/>
      <c r="O42" s="15"/>
    </row>
    <row r="43" spans="1:30" ht="15.75" customHeight="1" thickBot="1" x14ac:dyDescent="0.25">
      <c r="A43" s="62" t="s">
        <v>19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U43" s="16" t="s">
        <v>115</v>
      </c>
    </row>
    <row r="44" spans="1:30" ht="15" customHeight="1" x14ac:dyDescent="0.2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1"/>
    </row>
    <row r="45" spans="1:30" ht="14.45" customHeight="1" x14ac:dyDescent="0.2">
      <c r="A45" s="72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</row>
    <row r="46" spans="1:30" ht="14.45" customHeight="1" thickBot="1" x14ac:dyDescent="0.25">
      <c r="A46" s="75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7"/>
      <c r="U46" s="16" t="s">
        <v>116</v>
      </c>
    </row>
    <row r="47" spans="1:30" ht="6" customHeight="1" x14ac:dyDescent="0.2">
      <c r="A47" s="12"/>
      <c r="B47" s="2"/>
      <c r="C47" s="2"/>
      <c r="D47" s="2"/>
      <c r="E47" s="2"/>
      <c r="F47" s="2"/>
    </row>
    <row r="48" spans="1:30" ht="15.75" thickBot="1" x14ac:dyDescent="0.3">
      <c r="A48" s="14"/>
      <c r="B48" s="14"/>
      <c r="C48" s="14"/>
      <c r="D48" s="14" t="s">
        <v>17</v>
      </c>
      <c r="E48" s="2"/>
      <c r="F48" s="2"/>
      <c r="U48" s="16" t="s">
        <v>115</v>
      </c>
      <c r="V48" s="39"/>
      <c r="Y48" s="45"/>
      <c r="AD48" s="39"/>
    </row>
    <row r="49" spans="1:30" ht="15.75" thickBot="1" x14ac:dyDescent="0.3">
      <c r="A49" s="65" t="s">
        <v>3</v>
      </c>
      <c r="B49" s="65"/>
      <c r="C49" s="65"/>
      <c r="D49" s="79"/>
      <c r="E49" s="80"/>
      <c r="F49" s="80"/>
      <c r="G49" s="81"/>
      <c r="V49" s="40"/>
      <c r="Y49" s="45"/>
      <c r="AD49" s="40"/>
    </row>
    <row r="50" spans="1:30" ht="15.75" thickBot="1" x14ac:dyDescent="0.3">
      <c r="A50" s="65" t="s">
        <v>4</v>
      </c>
      <c r="B50" s="65"/>
      <c r="C50" s="65"/>
      <c r="D50" s="79"/>
      <c r="E50" s="80"/>
      <c r="F50" s="80"/>
      <c r="G50" s="81"/>
      <c r="V50" s="40"/>
      <c r="Y50" s="45"/>
      <c r="AD50" s="40"/>
    </row>
    <row r="51" spans="1:30" ht="15.75" thickBot="1" x14ac:dyDescent="0.3">
      <c r="A51" s="78" t="s">
        <v>5</v>
      </c>
      <c r="B51" s="78"/>
      <c r="C51" s="78"/>
      <c r="D51" s="79"/>
      <c r="E51" s="80"/>
      <c r="F51" s="80"/>
      <c r="G51" s="81"/>
      <c r="U51" s="16" t="s">
        <v>117</v>
      </c>
      <c r="V51" s="40"/>
      <c r="Y51" s="45"/>
      <c r="AD51" s="40"/>
    </row>
    <row r="52" spans="1:30" ht="15.75" thickBot="1" x14ac:dyDescent="0.3">
      <c r="A52" s="78" t="s">
        <v>128</v>
      </c>
      <c r="B52" s="78"/>
      <c r="C52" s="78"/>
      <c r="D52" s="79"/>
      <c r="E52" s="80"/>
      <c r="F52" s="80"/>
      <c r="G52" s="81"/>
      <c r="V52" s="40"/>
      <c r="Y52" s="45"/>
      <c r="AD52" s="40"/>
    </row>
    <row r="53" spans="1:30" ht="15" x14ac:dyDescent="0.25">
      <c r="A53" s="21"/>
      <c r="B53" s="21"/>
      <c r="C53" s="21"/>
      <c r="D53" s="21"/>
      <c r="E53" s="21"/>
      <c r="F53" s="21"/>
      <c r="U53" s="16" t="s">
        <v>115</v>
      </c>
      <c r="V53" s="40"/>
      <c r="Y53" s="45"/>
      <c r="AD53" s="40"/>
    </row>
    <row r="54" spans="1:30" ht="15" x14ac:dyDescent="0.25">
      <c r="V54" s="40"/>
      <c r="Y54" s="45"/>
      <c r="AD54" s="40"/>
    </row>
    <row r="55" spans="1:30" ht="15" x14ac:dyDescent="0.25">
      <c r="V55" s="40"/>
      <c r="Y55" s="45"/>
      <c r="AD55" s="40"/>
    </row>
    <row r="56" spans="1:30" ht="15" x14ac:dyDescent="0.25">
      <c r="U56" s="16" t="s">
        <v>118</v>
      </c>
      <c r="V56" s="40"/>
      <c r="AD56" s="40"/>
    </row>
    <row r="57" spans="1:30" ht="15" x14ac:dyDescent="0.25">
      <c r="V57" s="39"/>
      <c r="AD57" s="39"/>
    </row>
    <row r="58" spans="1:30" ht="15" x14ac:dyDescent="0.25">
      <c r="V58" s="40"/>
      <c r="AD58" s="40"/>
    </row>
    <row r="59" spans="1:30" ht="15" x14ac:dyDescent="0.25">
      <c r="V59" s="40"/>
      <c r="AD59" s="40"/>
    </row>
    <row r="60" spans="1:30" ht="15" x14ac:dyDescent="0.25">
      <c r="V60" s="40"/>
      <c r="AD60" s="40"/>
    </row>
    <row r="61" spans="1:30" ht="15" x14ac:dyDescent="0.25">
      <c r="V61" s="40"/>
      <c r="AD61" s="40"/>
    </row>
    <row r="62" spans="1:30" ht="15" x14ac:dyDescent="0.25">
      <c r="V62" s="40"/>
      <c r="AD62" s="40"/>
    </row>
    <row r="63" spans="1:30" ht="15" x14ac:dyDescent="0.25">
      <c r="V63" s="40"/>
      <c r="AD63" s="40"/>
    </row>
    <row r="64" spans="1:30" ht="15" x14ac:dyDescent="0.25">
      <c r="V64" s="40"/>
      <c r="AD64" s="40"/>
    </row>
    <row r="65" spans="22:30" ht="15" x14ac:dyDescent="0.25">
      <c r="V65" s="40"/>
      <c r="AD65" s="40"/>
    </row>
    <row r="66" spans="22:30" ht="15" x14ac:dyDescent="0.25">
      <c r="V66" s="40"/>
      <c r="AD66" s="40"/>
    </row>
    <row r="67" spans="22:30" ht="15" x14ac:dyDescent="0.25">
      <c r="V67" s="40"/>
      <c r="AD67" s="40"/>
    </row>
    <row r="68" spans="22:30" ht="15" x14ac:dyDescent="0.25">
      <c r="V68" s="40"/>
      <c r="AD68" s="40"/>
    </row>
    <row r="69" spans="22:30" ht="15" x14ac:dyDescent="0.25">
      <c r="V69" s="39"/>
      <c r="AD69" s="39"/>
    </row>
    <row r="70" spans="22:30" ht="15" x14ac:dyDescent="0.25">
      <c r="V70" s="40"/>
      <c r="AD70" s="40"/>
    </row>
    <row r="71" spans="22:30" ht="15" x14ac:dyDescent="0.25">
      <c r="V71" s="40"/>
      <c r="AD71" s="40"/>
    </row>
    <row r="72" spans="22:30" ht="15" x14ac:dyDescent="0.25">
      <c r="V72" s="40"/>
      <c r="AD72" s="40"/>
    </row>
    <row r="73" spans="22:30" ht="15" x14ac:dyDescent="0.25">
      <c r="V73" s="40"/>
      <c r="AD73" s="40"/>
    </row>
    <row r="74" spans="22:30" ht="15" x14ac:dyDescent="0.25">
      <c r="V74" s="40"/>
      <c r="AD74" s="40"/>
    </row>
    <row r="75" spans="22:30" ht="15" x14ac:dyDescent="0.25">
      <c r="V75" s="40"/>
      <c r="AD75" s="40"/>
    </row>
    <row r="76" spans="22:30" ht="15" x14ac:dyDescent="0.25">
      <c r="V76" s="40"/>
      <c r="AD76" s="40"/>
    </row>
    <row r="77" spans="22:30" ht="15" x14ac:dyDescent="0.25">
      <c r="V77" s="39"/>
      <c r="AD77" s="39"/>
    </row>
    <row r="78" spans="22:30" ht="15" x14ac:dyDescent="0.25">
      <c r="V78" s="40"/>
      <c r="AD78" s="40"/>
    </row>
    <row r="79" spans="22:30" ht="15" x14ac:dyDescent="0.25">
      <c r="V79" s="40"/>
      <c r="AD79" s="40"/>
    </row>
    <row r="80" spans="22:30" ht="15" x14ac:dyDescent="0.25">
      <c r="V80" s="40"/>
      <c r="AD80" s="40"/>
    </row>
    <row r="81" spans="22:30" ht="15" x14ac:dyDescent="0.25">
      <c r="V81" s="40"/>
      <c r="AD81" s="40"/>
    </row>
    <row r="82" spans="22:30" ht="15" x14ac:dyDescent="0.25">
      <c r="V82" s="40"/>
      <c r="AD82" s="40"/>
    </row>
    <row r="83" spans="22:30" ht="15" x14ac:dyDescent="0.25">
      <c r="V83" s="40"/>
      <c r="AD83" s="40"/>
    </row>
    <row r="84" spans="22:30" ht="15" x14ac:dyDescent="0.25">
      <c r="V84" s="40"/>
      <c r="AD84" s="40"/>
    </row>
    <row r="85" spans="22:30" ht="15" x14ac:dyDescent="0.25">
      <c r="V85" s="40"/>
      <c r="AD85" s="40"/>
    </row>
    <row r="86" spans="22:30" ht="15" x14ac:dyDescent="0.25">
      <c r="V86" s="39"/>
      <c r="AD86" s="39"/>
    </row>
    <row r="87" spans="22:30" ht="15" x14ac:dyDescent="0.25">
      <c r="V87" s="40"/>
      <c r="AD87" s="40"/>
    </row>
    <row r="88" spans="22:30" ht="15" x14ac:dyDescent="0.25">
      <c r="V88" s="40"/>
      <c r="AD88" s="40"/>
    </row>
    <row r="89" spans="22:30" ht="15" x14ac:dyDescent="0.25">
      <c r="V89" s="40"/>
      <c r="AD89" s="40"/>
    </row>
    <row r="90" spans="22:30" ht="15" x14ac:dyDescent="0.25">
      <c r="V90" s="40"/>
      <c r="AD90" s="40"/>
    </row>
    <row r="91" spans="22:30" ht="15" x14ac:dyDescent="0.25">
      <c r="V91" s="40"/>
      <c r="AD91" s="40"/>
    </row>
    <row r="92" spans="22:30" ht="15" x14ac:dyDescent="0.25">
      <c r="V92" s="40"/>
      <c r="AD92" s="40"/>
    </row>
    <row r="93" spans="22:30" ht="15" x14ac:dyDescent="0.25">
      <c r="V93" s="40"/>
      <c r="AD93" s="40"/>
    </row>
    <row r="94" spans="22:30" ht="15" x14ac:dyDescent="0.25">
      <c r="V94" s="40"/>
      <c r="AD94" s="40"/>
    </row>
    <row r="95" spans="22:30" ht="15" x14ac:dyDescent="0.25">
      <c r="V95" s="39"/>
      <c r="AD95" s="39"/>
    </row>
    <row r="96" spans="22:30" ht="15" x14ac:dyDescent="0.25">
      <c r="V96" s="40"/>
      <c r="AD96" s="40"/>
    </row>
    <row r="97" spans="22:30" ht="15" x14ac:dyDescent="0.25">
      <c r="V97" s="40"/>
      <c r="AD97" s="40"/>
    </row>
    <row r="98" spans="22:30" ht="15" x14ac:dyDescent="0.25">
      <c r="V98" s="40"/>
      <c r="AD98" s="40"/>
    </row>
    <row r="99" spans="22:30" ht="15" x14ac:dyDescent="0.25">
      <c r="V99" s="40"/>
      <c r="AD99" s="40"/>
    </row>
    <row r="100" spans="22:30" ht="15" x14ac:dyDescent="0.25">
      <c r="V100" s="40"/>
      <c r="AD100" s="40"/>
    </row>
    <row r="101" spans="22:30" ht="15" x14ac:dyDescent="0.25">
      <c r="V101" s="40"/>
      <c r="AD101" s="40"/>
    </row>
    <row r="102" spans="22:30" ht="15" x14ac:dyDescent="0.25">
      <c r="V102" s="40"/>
      <c r="AD102" s="40"/>
    </row>
    <row r="103" spans="22:30" ht="15" x14ac:dyDescent="0.25">
      <c r="V103" s="40"/>
      <c r="AD103" s="40"/>
    </row>
    <row r="104" spans="22:30" ht="15" x14ac:dyDescent="0.25">
      <c r="V104" s="39"/>
      <c r="AD104" s="39"/>
    </row>
    <row r="105" spans="22:30" ht="15" x14ac:dyDescent="0.25">
      <c r="V105" s="40"/>
      <c r="AD105" s="40"/>
    </row>
    <row r="106" spans="22:30" ht="15" x14ac:dyDescent="0.25">
      <c r="V106" s="40"/>
      <c r="AD106" s="40"/>
    </row>
    <row r="107" spans="22:30" ht="15" x14ac:dyDescent="0.25">
      <c r="V107" s="40"/>
      <c r="AD107" s="40"/>
    </row>
    <row r="108" spans="22:30" ht="15" x14ac:dyDescent="0.25">
      <c r="V108" s="40"/>
      <c r="AD108" s="40"/>
    </row>
    <row r="109" spans="22:30" ht="15" x14ac:dyDescent="0.25">
      <c r="V109" s="40"/>
      <c r="AD109" s="40"/>
    </row>
    <row r="110" spans="22:30" ht="15" x14ac:dyDescent="0.25">
      <c r="V110" s="40"/>
      <c r="AD110" s="40"/>
    </row>
    <row r="111" spans="22:30" ht="15" x14ac:dyDescent="0.25">
      <c r="V111" s="40"/>
      <c r="AD111" s="40"/>
    </row>
    <row r="112" spans="22:30" ht="15" x14ac:dyDescent="0.25">
      <c r="V112" s="40"/>
      <c r="AD112" s="40"/>
    </row>
    <row r="113" spans="22:30" ht="15" x14ac:dyDescent="0.25">
      <c r="V113" s="40"/>
      <c r="AD113" s="40"/>
    </row>
    <row r="114" spans="22:30" ht="15" x14ac:dyDescent="0.25">
      <c r="V114" s="39"/>
      <c r="AD114" s="39"/>
    </row>
    <row r="115" spans="22:30" ht="15" x14ac:dyDescent="0.25">
      <c r="V115" s="40"/>
      <c r="AD115" s="40"/>
    </row>
    <row r="116" spans="22:30" ht="15" x14ac:dyDescent="0.25">
      <c r="V116" s="40"/>
      <c r="AD116" s="40"/>
    </row>
    <row r="117" spans="22:30" ht="15" x14ac:dyDescent="0.25">
      <c r="V117" s="40"/>
      <c r="AD117" s="40"/>
    </row>
    <row r="118" spans="22:30" ht="15" x14ac:dyDescent="0.25">
      <c r="V118" s="40"/>
      <c r="AD118" s="40"/>
    </row>
    <row r="119" spans="22:30" ht="15" x14ac:dyDescent="0.25">
      <c r="V119" s="40"/>
      <c r="AD119" s="40"/>
    </row>
    <row r="120" spans="22:30" ht="15" x14ac:dyDescent="0.25">
      <c r="V120" s="40"/>
      <c r="AD120" s="40"/>
    </row>
    <row r="121" spans="22:30" ht="15" x14ac:dyDescent="0.25">
      <c r="V121" s="40"/>
      <c r="AD121" s="40"/>
    </row>
  </sheetData>
  <sheetProtection algorithmName="SHA-512" hashValue="nA2FOlBf09wYyPXihYz1nqXVlYMORb1XX9vwq1HGCiQsksZs/5OVtOqsBr+TxHiZ7H7mBuwrbRosbHStqrI8KA==" saltValue="gcxMt96G7mfmbkHwC9uaEQ==" spinCount="100000" sheet="1" objects="1" scenarios="1" selectLockedCells="1"/>
  <mergeCells count="81">
    <mergeCell ref="M26:O26"/>
    <mergeCell ref="M27:O27"/>
    <mergeCell ref="M28:O28"/>
    <mergeCell ref="M29:O29"/>
    <mergeCell ref="J24:L24"/>
    <mergeCell ref="M21:O21"/>
    <mergeCell ref="M22:O22"/>
    <mergeCell ref="M23:O23"/>
    <mergeCell ref="M24:O24"/>
    <mergeCell ref="M25:O25"/>
    <mergeCell ref="A40:O40"/>
    <mergeCell ref="H33:K33"/>
    <mergeCell ref="A33:B33"/>
    <mergeCell ref="A35:D35"/>
    <mergeCell ref="G38:H38"/>
    <mergeCell ref="A38:F38"/>
    <mergeCell ref="K36:L36"/>
    <mergeCell ref="F36:G36"/>
    <mergeCell ref="A14:A16"/>
    <mergeCell ref="J15:L15"/>
    <mergeCell ref="M15:O15"/>
    <mergeCell ref="D33:F33"/>
    <mergeCell ref="M33:N33"/>
    <mergeCell ref="J16:L16"/>
    <mergeCell ref="J25:L25"/>
    <mergeCell ref="J26:L26"/>
    <mergeCell ref="J27:L27"/>
    <mergeCell ref="J28:L28"/>
    <mergeCell ref="J29:L29"/>
    <mergeCell ref="M16:O16"/>
    <mergeCell ref="M17:O17"/>
    <mergeCell ref="M18:O18"/>
    <mergeCell ref="M19:O19"/>
    <mergeCell ref="M20:O20"/>
    <mergeCell ref="K2:O2"/>
    <mergeCell ref="L7:O7"/>
    <mergeCell ref="A2:E2"/>
    <mergeCell ref="A1:O1"/>
    <mergeCell ref="L5:O5"/>
    <mergeCell ref="A3:C3"/>
    <mergeCell ref="D3:F3"/>
    <mergeCell ref="D5:F5"/>
    <mergeCell ref="A5:C5"/>
    <mergeCell ref="A7:C7"/>
    <mergeCell ref="H5:K5"/>
    <mergeCell ref="L9:O9"/>
    <mergeCell ref="H9:K9"/>
    <mergeCell ref="G7:K7"/>
    <mergeCell ref="A9:C9"/>
    <mergeCell ref="D7:F7"/>
    <mergeCell ref="D9:F9"/>
    <mergeCell ref="A11:C11"/>
    <mergeCell ref="H35:K35"/>
    <mergeCell ref="D11:F11"/>
    <mergeCell ref="B14:O14"/>
    <mergeCell ref="B15:I15"/>
    <mergeCell ref="E35:F35"/>
    <mergeCell ref="M31:O31"/>
    <mergeCell ref="I31:L31"/>
    <mergeCell ref="J17:L17"/>
    <mergeCell ref="J18:L18"/>
    <mergeCell ref="J19:L19"/>
    <mergeCell ref="J20:L20"/>
    <mergeCell ref="J21:L21"/>
    <mergeCell ref="J22:L22"/>
    <mergeCell ref="J23:L23"/>
    <mergeCell ref="A13:O13"/>
    <mergeCell ref="A44:O46"/>
    <mergeCell ref="A50:C50"/>
    <mergeCell ref="A51:C51"/>
    <mergeCell ref="A52:C52"/>
    <mergeCell ref="D49:G49"/>
    <mergeCell ref="D50:G50"/>
    <mergeCell ref="D51:G51"/>
    <mergeCell ref="D52:G52"/>
    <mergeCell ref="A49:C49"/>
    <mergeCell ref="A43:O43"/>
    <mergeCell ref="C42:M42"/>
    <mergeCell ref="F41:H41"/>
    <mergeCell ref="B41:D41"/>
    <mergeCell ref="K41:N41"/>
  </mergeCells>
  <conditionalFormatting sqref="G35">
    <cfRule type="cellIs" dxfId="2" priority="39" operator="lessThan">
      <formula>$R$35</formula>
    </cfRule>
  </conditionalFormatting>
  <conditionalFormatting sqref="G38:H38">
    <cfRule type="cellIs" dxfId="1" priority="37" operator="greaterThan">
      <formula>0.0001</formula>
    </cfRule>
  </conditionalFormatting>
  <conditionalFormatting sqref="L35">
    <cfRule type="cellIs" dxfId="0" priority="40" operator="lessThan">
      <formula>$S$35</formula>
    </cfRule>
  </conditionalFormatting>
  <dataValidations count="8">
    <dataValidation type="list" allowBlank="1" showInputMessage="1" showErrorMessage="1" sqref="D3:F3" xr:uid="{DEC2F2AF-8DEE-4FE5-87A6-F6CBB14C8933}">
      <formula1>Reģions</formula1>
    </dataValidation>
    <dataValidation type="list" allowBlank="1" showInputMessage="1" showErrorMessage="1" sqref="D5:F5" xr:uid="{DEB9B5CE-7762-430B-9626-EF0EB894822A}">
      <formula1>INDIRECT($D$3)</formula1>
    </dataValidation>
    <dataValidation type="list" allowBlank="1" showInputMessage="1" showErrorMessage="1" sqref="E41" xr:uid="{50ACC2D8-841A-4ECD-907E-EC44D0E28B3F}">
      <formula1>$U$42:$U$43</formula1>
    </dataValidation>
    <dataValidation type="list" allowBlank="1" showInputMessage="1" showErrorMessage="1" sqref="I41" xr:uid="{5D4F74BD-D0E4-4828-B018-E1D51B0C42C5}">
      <formula1>$U$47:$U$48</formula1>
    </dataValidation>
    <dataValidation type="list" allowBlank="1" showInputMessage="1" showErrorMessage="1" sqref="O41" xr:uid="{4E1758AA-5D6E-443E-AED0-2E2539B7CF4D}">
      <formula1>$U$52:$U$53</formula1>
    </dataValidation>
    <dataValidation type="list" allowBlank="1" showInputMessage="1" showErrorMessage="1" sqref="Y6 G38:H38" xr:uid="{02FF004E-1DDF-477B-B46B-D708CFE1A69F}">
      <formula1>$U$8:$U$13</formula1>
    </dataValidation>
    <dataValidation type="list" allowBlank="1" showInputMessage="1" showErrorMessage="1" sqref="D50:G50" xr:uid="{75CAA30A-AF99-4113-B992-F66CBAEAF97A}">
      <formula1>$U$55:$U$56</formula1>
    </dataValidation>
    <dataValidation type="list" allowBlank="1" showInputMessage="1" showErrorMessage="1" sqref="L7:O7" xr:uid="{00000000-0002-0000-0000-000000000000}">
      <formula1>$Q$17:$Q$24</formula1>
    </dataValidation>
  </dataValidations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Z9" sqref="Z9"/>
    </sheetView>
  </sheetViews>
  <sheetFormatPr defaultRowHeight="15" x14ac:dyDescent="0.25"/>
  <cols>
    <col min="1" max="1" width="12.5703125" customWidth="1"/>
  </cols>
  <sheetData/>
  <sheetProtection algorithmName="SHA-512" hashValue="ywE/DMlnj2HH9gnROnFUF4AvdBP9kpG+xgyS9i/rrfDThyDKInZKpAes45FVyvYPOfiSWWK2lYuq3Ge3mWx+lg==" saltValue="TU1CuefXJBdtLGhHyvch7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AA84-CA3D-4B25-91F8-908F9EB55FC8}">
  <dimension ref="A1:Q12"/>
  <sheetViews>
    <sheetView workbookViewId="0">
      <selection activeCell="Q2" sqref="Q2:Q8"/>
    </sheetView>
  </sheetViews>
  <sheetFormatPr defaultRowHeight="15" x14ac:dyDescent="0.25"/>
  <cols>
    <col min="1" max="1" width="17.28515625" bestFit="1" customWidth="1"/>
    <col min="2" max="2" width="2.7109375" customWidth="1"/>
    <col min="3" max="3" width="20.28515625" bestFit="1" customWidth="1"/>
    <col min="4" max="4" width="2.7109375" customWidth="1"/>
    <col min="5" max="5" width="20" bestFit="1" customWidth="1"/>
    <col min="6" max="6" width="2.7109375" customWidth="1"/>
    <col min="7" max="7" width="18.7109375" bestFit="1" customWidth="1"/>
    <col min="8" max="8" width="2.7109375" customWidth="1"/>
    <col min="9" max="9" width="18.7109375" bestFit="1" customWidth="1"/>
    <col min="10" max="10" width="2.7109375" customWidth="1"/>
    <col min="11" max="11" width="20.28515625" bestFit="1" customWidth="1"/>
    <col min="12" max="12" width="2.7109375" customWidth="1"/>
    <col min="13" max="13" width="18.7109375" bestFit="1" customWidth="1"/>
    <col min="14" max="14" width="2.7109375" customWidth="1"/>
    <col min="15" max="15" width="18.7109375" bestFit="1" customWidth="1"/>
    <col min="16" max="16" width="2.7109375" customWidth="1"/>
    <col min="17" max="17" width="17.5703125" bestFit="1" customWidth="1"/>
  </cols>
  <sheetData>
    <row r="1" spans="1:17" x14ac:dyDescent="0.25">
      <c r="A1" s="42" t="s">
        <v>113</v>
      </c>
      <c r="C1" s="42" t="s">
        <v>105</v>
      </c>
      <c r="E1" s="42" t="s">
        <v>106</v>
      </c>
      <c r="G1" s="42" t="s">
        <v>107</v>
      </c>
      <c r="I1" s="42" t="s">
        <v>108</v>
      </c>
      <c r="K1" s="42" t="s">
        <v>109</v>
      </c>
      <c r="M1" s="42" t="s">
        <v>110</v>
      </c>
      <c r="O1" s="42" t="s">
        <v>111</v>
      </c>
      <c r="Q1" s="42" t="s">
        <v>112</v>
      </c>
    </row>
    <row r="2" spans="1:17" x14ac:dyDescent="0.25">
      <c r="A2" s="43" t="s">
        <v>105</v>
      </c>
      <c r="C2" s="44" t="s">
        <v>40</v>
      </c>
      <c r="E2" s="44" t="s">
        <v>48</v>
      </c>
      <c r="G2" s="44" t="s">
        <v>59</v>
      </c>
      <c r="I2" s="44" t="s">
        <v>66</v>
      </c>
      <c r="K2" s="44" t="s">
        <v>74</v>
      </c>
      <c r="M2" s="44" t="s">
        <v>82</v>
      </c>
      <c r="O2" s="44" t="s">
        <v>90</v>
      </c>
      <c r="Q2" s="44" t="s">
        <v>98</v>
      </c>
    </row>
    <row r="3" spans="1:17" x14ac:dyDescent="0.25">
      <c r="A3" s="43" t="s">
        <v>106</v>
      </c>
      <c r="C3" s="44" t="s">
        <v>41</v>
      </c>
      <c r="E3" s="44" t="s">
        <v>49</v>
      </c>
      <c r="G3" s="44" t="s">
        <v>60</v>
      </c>
      <c r="I3" s="44" t="s">
        <v>67</v>
      </c>
      <c r="K3" s="44" t="s">
        <v>75</v>
      </c>
      <c r="M3" s="44" t="s">
        <v>83</v>
      </c>
      <c r="O3" s="44" t="s">
        <v>91</v>
      </c>
      <c r="Q3" s="44" t="s">
        <v>99</v>
      </c>
    </row>
    <row r="4" spans="1:17" x14ac:dyDescent="0.25">
      <c r="A4" s="43" t="s">
        <v>107</v>
      </c>
      <c r="C4" s="44" t="s">
        <v>42</v>
      </c>
      <c r="E4" s="44" t="s">
        <v>50</v>
      </c>
      <c r="G4" s="44" t="s">
        <v>61</v>
      </c>
      <c r="I4" s="44" t="s">
        <v>68</v>
      </c>
      <c r="K4" s="44" t="s">
        <v>76</v>
      </c>
      <c r="M4" s="44" t="s">
        <v>84</v>
      </c>
      <c r="O4" s="44" t="s">
        <v>92</v>
      </c>
      <c r="Q4" s="44" t="s">
        <v>100</v>
      </c>
    </row>
    <row r="5" spans="1:17" x14ac:dyDescent="0.25">
      <c r="A5" s="43" t="s">
        <v>108</v>
      </c>
      <c r="C5" s="44" t="s">
        <v>43</v>
      </c>
      <c r="E5" s="44" t="s">
        <v>51</v>
      </c>
      <c r="G5" s="44" t="s">
        <v>62</v>
      </c>
      <c r="I5" s="44" t="s">
        <v>69</v>
      </c>
      <c r="K5" s="44" t="s">
        <v>77</v>
      </c>
      <c r="M5" s="44" t="s">
        <v>85</v>
      </c>
      <c r="O5" s="44" t="s">
        <v>93</v>
      </c>
      <c r="Q5" s="44" t="s">
        <v>101</v>
      </c>
    </row>
    <row r="6" spans="1:17" x14ac:dyDescent="0.25">
      <c r="A6" s="43" t="s">
        <v>109</v>
      </c>
      <c r="C6" s="44" t="s">
        <v>44</v>
      </c>
      <c r="E6" s="44" t="s">
        <v>52</v>
      </c>
      <c r="G6" s="44" t="s">
        <v>63</v>
      </c>
      <c r="I6" s="44" t="s">
        <v>70</v>
      </c>
      <c r="K6" s="44" t="s">
        <v>78</v>
      </c>
      <c r="M6" s="44" t="s">
        <v>86</v>
      </c>
      <c r="O6" s="44" t="s">
        <v>52</v>
      </c>
      <c r="Q6" s="44" t="s">
        <v>102</v>
      </c>
    </row>
    <row r="7" spans="1:17" x14ac:dyDescent="0.25">
      <c r="A7" s="43" t="s">
        <v>110</v>
      </c>
      <c r="C7" s="44" t="s">
        <v>45</v>
      </c>
      <c r="E7" s="44" t="s">
        <v>53</v>
      </c>
      <c r="G7" s="44" t="s">
        <v>64</v>
      </c>
      <c r="I7" s="44" t="s">
        <v>71</v>
      </c>
      <c r="K7" s="44" t="s">
        <v>79</v>
      </c>
      <c r="M7" s="44" t="s">
        <v>87</v>
      </c>
      <c r="O7" s="44" t="s">
        <v>94</v>
      </c>
      <c r="Q7" s="44" t="s">
        <v>103</v>
      </c>
    </row>
    <row r="8" spans="1:17" x14ac:dyDescent="0.25">
      <c r="A8" s="43" t="s">
        <v>111</v>
      </c>
      <c r="C8" s="44" t="s">
        <v>46</v>
      </c>
      <c r="E8" s="44" t="s">
        <v>54</v>
      </c>
      <c r="G8" s="44" t="s">
        <v>65</v>
      </c>
      <c r="I8" s="44" t="s">
        <v>72</v>
      </c>
      <c r="K8" s="44" t="s">
        <v>80</v>
      </c>
      <c r="M8" s="44" t="s">
        <v>88</v>
      </c>
      <c r="O8" s="44" t="s">
        <v>95</v>
      </c>
      <c r="Q8" s="44" t="s">
        <v>104</v>
      </c>
    </row>
    <row r="9" spans="1:17" x14ac:dyDescent="0.25">
      <c r="A9" s="43" t="s">
        <v>112</v>
      </c>
      <c r="C9" s="44" t="s">
        <v>47</v>
      </c>
      <c r="E9" s="44" t="s">
        <v>55</v>
      </c>
      <c r="I9" s="44" t="s">
        <v>73</v>
      </c>
      <c r="K9" s="44" t="s">
        <v>81</v>
      </c>
      <c r="M9" s="44" t="s">
        <v>89</v>
      </c>
      <c r="O9" s="44" t="s">
        <v>96</v>
      </c>
    </row>
    <row r="10" spans="1:17" x14ac:dyDescent="0.25">
      <c r="E10" s="44" t="s">
        <v>56</v>
      </c>
      <c r="O10" s="44" t="s">
        <v>97</v>
      </c>
    </row>
    <row r="11" spans="1:17" x14ac:dyDescent="0.25">
      <c r="E11" s="44" t="s">
        <v>57</v>
      </c>
    </row>
    <row r="12" spans="1:17" x14ac:dyDescent="0.25">
      <c r="E12" s="44" t="s">
        <v>58</v>
      </c>
    </row>
  </sheetData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13</vt:i4>
      </vt:variant>
    </vt:vector>
  </HeadingPairs>
  <TitlesOfParts>
    <vt:vector size="16" baseType="lpstr">
      <vt:lpstr>elektroniskā versija</vt:lpstr>
      <vt:lpstr>instrukcija</vt:lpstr>
      <vt:lpstr>Dati</vt:lpstr>
      <vt:lpstr>instrukcija!_Hlk46129963</vt:lpstr>
      <vt:lpstr>Austrumvidzemes</vt:lpstr>
      <vt:lpstr>Dienvidkurzemes</vt:lpstr>
      <vt:lpstr>Dienvidlatgales</vt:lpstr>
      <vt:lpstr>'elektroniskā versija'!Drukas_apgabals</vt:lpstr>
      <vt:lpstr>instrukcija!OLE_LINK1</vt:lpstr>
      <vt:lpstr>instrukcija!OLE_LINK3</vt:lpstr>
      <vt:lpstr>Reģions</vt:lpstr>
      <vt:lpstr>Rietumvidzemes</vt:lpstr>
      <vt:lpstr>Vidusdaugavas</vt:lpstr>
      <vt:lpstr>Zemgales</vt:lpstr>
      <vt:lpstr>Ziemeļkurzemes</vt:lpstr>
      <vt:lpstr>Ziemeļlatgales</vt:lpstr>
    </vt:vector>
  </TitlesOfParts>
  <Company>LVM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Oļegs Aleksejevs</dc:creator>
  <cp:lastModifiedBy>Andris Svārups</cp:lastModifiedBy>
  <cp:lastPrinted>2024-04-16T05:09:52Z</cp:lastPrinted>
  <dcterms:created xsi:type="dcterms:W3CDTF">2013-09-30T08:49:56Z</dcterms:created>
  <dcterms:modified xsi:type="dcterms:W3CDTF">2024-05-02T06:29:01Z</dcterms:modified>
</cp:coreProperties>
</file>