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W:\Kvalitates_prasibas\Paskontroles_akti\Augsnes_gatavosana\Pacilas\"/>
    </mc:Choice>
  </mc:AlternateContent>
  <xr:revisionPtr revIDLastSave="0" documentId="13_ncr:1_{B6941F97-6A5C-4F83-AA0A-2EC32CAF0FE5}" xr6:coauthVersionLast="47" xr6:coauthVersionMax="47" xr10:uidLastSave="{00000000-0000-0000-0000-000000000000}"/>
  <workbookProtection workbookAlgorithmName="SHA-512" workbookHashValue="AM8LvZBZcHCIQNhOxqtnkFOTi6hu/HGlS4+bZO5IkxfcIZp/AX97dWFasQ42b4aHgd3drnWHGSLGB5/NfwOr0w==" workbookSaltValue="JypPKwIpQE1wjuDgcWaR+g==" workbookSpinCount="100000" lockStructure="1"/>
  <bookViews>
    <workbookView xWindow="-28920" yWindow="-2940" windowWidth="29040" windowHeight="17640" xr2:uid="{00000000-000D-0000-FFFF-FFFF00000000}"/>
  </bookViews>
  <sheets>
    <sheet name="elektroniskais" sheetId="5" r:id="rId1"/>
    <sheet name="instrukcija" sheetId="4" r:id="rId2"/>
  </sheets>
  <definedNames>
    <definedName name="_7.2._paraksts" comment="- iesniegts elektroniski">#REF!</definedName>
    <definedName name="Austrumvidzemes">elektroniskais!$O$19:$O$26</definedName>
    <definedName name="Dienvidkurzemes">elektroniskais!$O$28:$O$38</definedName>
    <definedName name="Dienvidlatgales">elektroniskais!$O$40:$O$46</definedName>
    <definedName name="OLE_LINK1" localSheetId="1">instrukcija!$A$1</definedName>
    <definedName name="OLE_LINK4" localSheetId="1">instrukcija!$B$6</definedName>
    <definedName name="Rietumvidzemes">elektroniskais!$O$48:$O$55</definedName>
    <definedName name="Vidusdaugavas">elektroniskais!$O$57:$O$64</definedName>
    <definedName name="Zemgales">elektroniskais!$O$66:$O$73</definedName>
    <definedName name="Ziemeļkurzemes">elektroniskais!$O$75:$O$83</definedName>
    <definedName name="Ziemeļlatgales">elektroniskais!$O$85:$O$91</definedName>
  </definedNames>
  <calcPr calcId="191029"/>
  <customWorkbookViews>
    <customWorkbookView name="Oļegs Aleksejevs - personiskais skats" guid="{3C572304-A08E-4923-8BBC-7CBAB666442B}" mergeInterval="0" personalView="1" maximized="1" xWindow="-8" yWindow="-8" windowWidth="1382" windowHeight="744" activeSheetId="2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109" i="5" l="1"/>
  <c r="AJ109" i="5"/>
  <c r="AK108" i="5"/>
  <c r="AN200" i="5" s="1"/>
  <c r="AJ108" i="5"/>
  <c r="AN108" i="5" s="1"/>
  <c r="AK107" i="5"/>
  <c r="AJ107" i="5"/>
  <c r="AN107" i="5" s="1"/>
  <c r="AK106" i="5"/>
  <c r="AN198" i="5" s="1"/>
  <c r="AJ106" i="5"/>
  <c r="AN106" i="5" s="1"/>
  <c r="AK105" i="5"/>
  <c r="AN197" i="5" s="1"/>
  <c r="AK104" i="5"/>
  <c r="AN196" i="5" s="1"/>
  <c r="AK103" i="5"/>
  <c r="AN195" i="5" s="1"/>
  <c r="AK102" i="5"/>
  <c r="AN194" i="5" s="1"/>
  <c r="AJ105" i="5"/>
  <c r="AN105" i="5" s="1"/>
  <c r="AJ104" i="5"/>
  <c r="AJ103" i="5"/>
  <c r="AN103" i="5" s="1"/>
  <c r="AJ102" i="5"/>
  <c r="AN102" i="5" s="1"/>
  <c r="AK101" i="5"/>
  <c r="AN193" i="5" s="1"/>
  <c r="AJ101" i="5"/>
  <c r="AN101" i="5" s="1"/>
  <c r="AK100" i="5"/>
  <c r="AN192" i="5" s="1"/>
  <c r="AJ100" i="5"/>
  <c r="AN100" i="5" s="1"/>
  <c r="AK99" i="5"/>
  <c r="AJ99" i="5"/>
  <c r="AN99" i="5" s="1"/>
  <c r="AK98" i="5"/>
  <c r="AN190" i="5" s="1"/>
  <c r="AJ98" i="5"/>
  <c r="AN98" i="5" s="1"/>
  <c r="AK97" i="5"/>
  <c r="AN189" i="5" s="1"/>
  <c r="AJ97" i="5"/>
  <c r="AK96" i="5"/>
  <c r="AN188" i="5" s="1"/>
  <c r="AJ96" i="5"/>
  <c r="AN96" i="5" s="1"/>
  <c r="AK95" i="5"/>
  <c r="AJ95" i="5"/>
  <c r="AK94" i="5"/>
  <c r="AJ94" i="5"/>
  <c r="AN94" i="5" s="1"/>
  <c r="AK93" i="5"/>
  <c r="AJ93" i="5"/>
  <c r="AK92" i="5"/>
  <c r="AN184" i="5" s="1"/>
  <c r="AJ92" i="5"/>
  <c r="AN92" i="5" s="1"/>
  <c r="AK91" i="5"/>
  <c r="AN183" i="5" s="1"/>
  <c r="AJ91" i="5"/>
  <c r="AN91" i="5" s="1"/>
  <c r="AK90" i="5"/>
  <c r="AN182" i="5" s="1"/>
  <c r="AJ90" i="5"/>
  <c r="AN90" i="5" s="1"/>
  <c r="AK89" i="5"/>
  <c r="AJ89" i="5"/>
  <c r="AK88" i="5"/>
  <c r="AJ88" i="5"/>
  <c r="AN88" i="5" s="1"/>
  <c r="AK87" i="5"/>
  <c r="AN179" i="5" s="1"/>
  <c r="AJ87" i="5"/>
  <c r="AK86" i="5"/>
  <c r="AN178" i="5" s="1"/>
  <c r="AJ86" i="5"/>
  <c r="AN86" i="5" s="1"/>
  <c r="AK85" i="5"/>
  <c r="AJ85" i="5"/>
  <c r="AN85" i="5" s="1"/>
  <c r="AK84" i="5"/>
  <c r="AJ84" i="5"/>
  <c r="AN84" i="5" s="1"/>
  <c r="AK83" i="5"/>
  <c r="AJ83" i="5"/>
  <c r="AK82" i="5"/>
  <c r="AN174" i="5" s="1"/>
  <c r="AJ82" i="5"/>
  <c r="AN82" i="5" s="1"/>
  <c r="AK81" i="5"/>
  <c r="AN173" i="5" s="1"/>
  <c r="AJ81" i="5"/>
  <c r="AN81" i="5" s="1"/>
  <c r="AK80" i="5"/>
  <c r="AN172" i="5" s="1"/>
  <c r="AJ80" i="5"/>
  <c r="AN80" i="5" s="1"/>
  <c r="AK79" i="5"/>
  <c r="AJ79" i="5"/>
  <c r="AN79" i="5" s="1"/>
  <c r="AK78" i="5"/>
  <c r="AN170" i="5" s="1"/>
  <c r="AJ78" i="5"/>
  <c r="AN78" i="5" s="1"/>
  <c r="AK77" i="5"/>
  <c r="AN169" i="5" s="1"/>
  <c r="AJ77" i="5"/>
  <c r="AK76" i="5"/>
  <c r="AN168" i="5" s="1"/>
  <c r="AJ76" i="5"/>
  <c r="AN76" i="5" s="1"/>
  <c r="AK75" i="5"/>
  <c r="AJ75" i="5"/>
  <c r="AK74" i="5"/>
  <c r="AN166" i="5" s="1"/>
  <c r="AJ74" i="5"/>
  <c r="AN74" i="5" s="1"/>
  <c r="AK73" i="5"/>
  <c r="AN165" i="5" s="1"/>
  <c r="AJ73" i="5"/>
  <c r="AN73" i="5" s="1"/>
  <c r="AK72" i="5"/>
  <c r="AN164" i="5" s="1"/>
  <c r="AJ72" i="5"/>
  <c r="AN72" i="5" s="1"/>
  <c r="AK71" i="5"/>
  <c r="AJ71" i="5"/>
  <c r="AK70" i="5"/>
  <c r="AN162" i="5" s="1"/>
  <c r="AJ70" i="5"/>
  <c r="AN70" i="5" s="1"/>
  <c r="AK69" i="5"/>
  <c r="AN161" i="5" s="1"/>
  <c r="AJ69" i="5"/>
  <c r="AK68" i="5"/>
  <c r="AN160" i="5" s="1"/>
  <c r="AJ68" i="5"/>
  <c r="AN68" i="5" s="1"/>
  <c r="AK67" i="5"/>
  <c r="AJ67" i="5"/>
  <c r="AK66" i="5"/>
  <c r="AN158" i="5" s="1"/>
  <c r="AJ66" i="5"/>
  <c r="AN66" i="5" s="1"/>
  <c r="AK65" i="5"/>
  <c r="AJ65" i="5"/>
  <c r="AK64" i="5"/>
  <c r="AN156" i="5" s="1"/>
  <c r="AJ64" i="5"/>
  <c r="AN64" i="5" s="1"/>
  <c r="AK63" i="5"/>
  <c r="AN155" i="5" s="1"/>
  <c r="AJ63" i="5"/>
  <c r="AK62" i="5"/>
  <c r="AN154" i="5" s="1"/>
  <c r="AJ62" i="5"/>
  <c r="AN62" i="5" s="1"/>
  <c r="AK61" i="5"/>
  <c r="AN153" i="5" s="1"/>
  <c r="AJ61" i="5"/>
  <c r="AK60" i="5"/>
  <c r="AN152" i="5" s="1"/>
  <c r="AJ60" i="5"/>
  <c r="AN60" i="5" s="1"/>
  <c r="AK59" i="5"/>
  <c r="AJ59" i="5"/>
  <c r="AN59" i="5" s="1"/>
  <c r="AK58" i="5"/>
  <c r="AN150" i="5" s="1"/>
  <c r="AJ58" i="5"/>
  <c r="AN58" i="5" s="1"/>
  <c r="AK57" i="5"/>
  <c r="AJ57" i="5"/>
  <c r="AK56" i="5"/>
  <c r="AN148" i="5" s="1"/>
  <c r="AJ56" i="5"/>
  <c r="AN56" i="5" s="1"/>
  <c r="AK55" i="5"/>
  <c r="AJ55" i="5"/>
  <c r="AK54" i="5"/>
  <c r="AN146" i="5" s="1"/>
  <c r="AJ54" i="5"/>
  <c r="AN54" i="5" s="1"/>
  <c r="AK53" i="5"/>
  <c r="AN145" i="5" s="1"/>
  <c r="AJ53" i="5"/>
  <c r="AN53" i="5" s="1"/>
  <c r="AK52" i="5"/>
  <c r="AN144" i="5" s="1"/>
  <c r="AJ52" i="5"/>
  <c r="AN52" i="5" s="1"/>
  <c r="AK51" i="5"/>
  <c r="AJ51" i="5"/>
  <c r="AK50" i="5"/>
  <c r="AN142" i="5" s="1"/>
  <c r="AJ50" i="5"/>
  <c r="AN50" i="5" s="1"/>
  <c r="AK49" i="5"/>
  <c r="AJ49" i="5"/>
  <c r="AK48" i="5"/>
  <c r="AN140" i="5" s="1"/>
  <c r="AJ48" i="5"/>
  <c r="AN48" i="5" s="1"/>
  <c r="AK47" i="5"/>
  <c r="AJ47" i="5"/>
  <c r="AK46" i="5"/>
  <c r="AN138" i="5" s="1"/>
  <c r="AJ46" i="5"/>
  <c r="AN46" i="5" s="1"/>
  <c r="AK45" i="5"/>
  <c r="AN137" i="5" s="1"/>
  <c r="AJ45" i="5"/>
  <c r="AK44" i="5"/>
  <c r="AN136" i="5" s="1"/>
  <c r="AJ44" i="5"/>
  <c r="AN44" i="5" s="1"/>
  <c r="AK43" i="5"/>
  <c r="AJ43" i="5"/>
  <c r="AK42" i="5"/>
  <c r="AN134" i="5" s="1"/>
  <c r="AJ42" i="5"/>
  <c r="AN42" i="5" s="1"/>
  <c r="AK41" i="5"/>
  <c r="AN133" i="5" s="1"/>
  <c r="AJ41" i="5"/>
  <c r="AK40" i="5"/>
  <c r="AN132" i="5" s="1"/>
  <c r="AJ40" i="5"/>
  <c r="AN40" i="5" s="1"/>
  <c r="AK39" i="5"/>
  <c r="AJ39" i="5"/>
  <c r="AK38" i="5"/>
  <c r="AN130" i="5" s="1"/>
  <c r="AJ38" i="5"/>
  <c r="AN38" i="5" s="1"/>
  <c r="AK37" i="5"/>
  <c r="AN129" i="5" s="1"/>
  <c r="AJ37" i="5"/>
  <c r="AK36" i="5"/>
  <c r="AN128" i="5" s="1"/>
  <c r="AJ36" i="5"/>
  <c r="AN36" i="5" s="1"/>
  <c r="AK35" i="5"/>
  <c r="AN127" i="5" s="1"/>
  <c r="AJ35" i="5"/>
  <c r="AN35" i="5" s="1"/>
  <c r="AK34" i="5"/>
  <c r="AN126" i="5" s="1"/>
  <c r="AJ34" i="5"/>
  <c r="AN34" i="5" s="1"/>
  <c r="AK33" i="5"/>
  <c r="AN125" i="5" s="1"/>
  <c r="AJ33" i="5"/>
  <c r="AK32" i="5"/>
  <c r="AN124" i="5" s="1"/>
  <c r="AJ32" i="5"/>
  <c r="AN32" i="5" s="1"/>
  <c r="AK31" i="5"/>
  <c r="AJ31" i="5"/>
  <c r="AK30" i="5"/>
  <c r="AN122" i="5" s="1"/>
  <c r="AJ30" i="5"/>
  <c r="AN30" i="5" s="1"/>
  <c r="AK29" i="5"/>
  <c r="AJ29" i="5"/>
  <c r="AK28" i="5"/>
  <c r="AN120" i="5" s="1"/>
  <c r="AJ28" i="5"/>
  <c r="AN28" i="5" s="1"/>
  <c r="AK27" i="5"/>
  <c r="AN119" i="5" s="1"/>
  <c r="AJ27" i="5"/>
  <c r="AN27" i="5" s="1"/>
  <c r="AK26" i="5"/>
  <c r="AJ26" i="5"/>
  <c r="AN26" i="5" s="1"/>
  <c r="AK25" i="5"/>
  <c r="AJ25" i="5"/>
  <c r="AK24" i="5"/>
  <c r="AN116" i="5" s="1"/>
  <c r="AJ24" i="5"/>
  <c r="AN24" i="5" s="1"/>
  <c r="AK23" i="5"/>
  <c r="AJ23" i="5"/>
  <c r="AK22" i="5"/>
  <c r="AN114" i="5" s="1"/>
  <c r="AJ22" i="5"/>
  <c r="AN22" i="5" s="1"/>
  <c r="AK21" i="5"/>
  <c r="AN113" i="5" s="1"/>
  <c r="AK20" i="5"/>
  <c r="AN112" i="5" s="1"/>
  <c r="AK19" i="5"/>
  <c r="AN111" i="5" s="1"/>
  <c r="AK18" i="5"/>
  <c r="AN110" i="5" s="1"/>
  <c r="AJ21" i="5"/>
  <c r="AJ20" i="5"/>
  <c r="AJ19" i="5"/>
  <c r="AN19" i="5" s="1"/>
  <c r="AJ18" i="5"/>
  <c r="AN18" i="5" s="1"/>
  <c r="AM111" i="5"/>
  <c r="AM112" i="5"/>
  <c r="AM113" i="5"/>
  <c r="AM114" i="5"/>
  <c r="AM115" i="5"/>
  <c r="AM116" i="5"/>
  <c r="AM117" i="5"/>
  <c r="AM118" i="5"/>
  <c r="AM119" i="5"/>
  <c r="AM120" i="5"/>
  <c r="AM121" i="5"/>
  <c r="AM122" i="5"/>
  <c r="AM123" i="5"/>
  <c r="AM124" i="5"/>
  <c r="AM125" i="5"/>
  <c r="AM126" i="5"/>
  <c r="AM127" i="5"/>
  <c r="AM128" i="5"/>
  <c r="AM129" i="5"/>
  <c r="AM130" i="5"/>
  <c r="AM131" i="5"/>
  <c r="AM132" i="5"/>
  <c r="AM133" i="5"/>
  <c r="AM134" i="5"/>
  <c r="AM135" i="5"/>
  <c r="AM136" i="5"/>
  <c r="AM137" i="5"/>
  <c r="AM138" i="5"/>
  <c r="AM139" i="5"/>
  <c r="AM140" i="5"/>
  <c r="AM141" i="5"/>
  <c r="AM142" i="5"/>
  <c r="AM143" i="5"/>
  <c r="AM144" i="5"/>
  <c r="AM145" i="5"/>
  <c r="AM146" i="5"/>
  <c r="AM147" i="5"/>
  <c r="AM148" i="5"/>
  <c r="AM149" i="5"/>
  <c r="AM150" i="5"/>
  <c r="AM151" i="5"/>
  <c r="AM152" i="5"/>
  <c r="AM153" i="5"/>
  <c r="AM154" i="5"/>
  <c r="AM155" i="5"/>
  <c r="AM156" i="5"/>
  <c r="AM157" i="5"/>
  <c r="AM158" i="5"/>
  <c r="AM159" i="5"/>
  <c r="AM160" i="5"/>
  <c r="AM161" i="5"/>
  <c r="AM162" i="5"/>
  <c r="AM163" i="5"/>
  <c r="AM164" i="5"/>
  <c r="AM165" i="5"/>
  <c r="AM166" i="5"/>
  <c r="AM167" i="5"/>
  <c r="AM168" i="5"/>
  <c r="AM169" i="5"/>
  <c r="AM170" i="5"/>
  <c r="AM171" i="5"/>
  <c r="AM172" i="5"/>
  <c r="AM173" i="5"/>
  <c r="AM174" i="5"/>
  <c r="AM175" i="5"/>
  <c r="AM176" i="5"/>
  <c r="AM177" i="5"/>
  <c r="AM178" i="5"/>
  <c r="AM179" i="5"/>
  <c r="AM180" i="5"/>
  <c r="AM181" i="5"/>
  <c r="AM182" i="5"/>
  <c r="AM183" i="5"/>
  <c r="AM184" i="5"/>
  <c r="AM185" i="5"/>
  <c r="AM186" i="5"/>
  <c r="AM187" i="5"/>
  <c r="AM188" i="5"/>
  <c r="AM189" i="5"/>
  <c r="AM190" i="5"/>
  <c r="AM191" i="5"/>
  <c r="AM192" i="5"/>
  <c r="AM193" i="5"/>
  <c r="AM194" i="5"/>
  <c r="AM195" i="5"/>
  <c r="AM196" i="5"/>
  <c r="AM197" i="5"/>
  <c r="AM198" i="5"/>
  <c r="AM199" i="5"/>
  <c r="AM200" i="5"/>
  <c r="AM201" i="5"/>
  <c r="AM110" i="5"/>
  <c r="AN191" i="5"/>
  <c r="AN199" i="5"/>
  <c r="AN201" i="5"/>
  <c r="AN180" i="5"/>
  <c r="AN181" i="5"/>
  <c r="AN185" i="5"/>
  <c r="AN186" i="5"/>
  <c r="AN187" i="5"/>
  <c r="AN171" i="5"/>
  <c r="AN175" i="5"/>
  <c r="AN176" i="5"/>
  <c r="AN177" i="5"/>
  <c r="AN157" i="5"/>
  <c r="AN159" i="5"/>
  <c r="AN163" i="5"/>
  <c r="AN167" i="5"/>
  <c r="AN115" i="5"/>
  <c r="AN117" i="5"/>
  <c r="AN118" i="5"/>
  <c r="AN121" i="5"/>
  <c r="AN123" i="5"/>
  <c r="AN131" i="5"/>
  <c r="AN135" i="5"/>
  <c r="AN139" i="5"/>
  <c r="AN141" i="5"/>
  <c r="AN143" i="5"/>
  <c r="AN147" i="5"/>
  <c r="AN149" i="5"/>
  <c r="AN151" i="5"/>
  <c r="AM19" i="5"/>
  <c r="AM20" i="5"/>
  <c r="AN20" i="5"/>
  <c r="AM21" i="5"/>
  <c r="AN21" i="5"/>
  <c r="AM22" i="5"/>
  <c r="AM23" i="5"/>
  <c r="AN23" i="5"/>
  <c r="AM24" i="5"/>
  <c r="AM25" i="5"/>
  <c r="AN25" i="5"/>
  <c r="AM26" i="5"/>
  <c r="AM27" i="5"/>
  <c r="AM28" i="5"/>
  <c r="AM29" i="5"/>
  <c r="AN29" i="5"/>
  <c r="AM30" i="5"/>
  <c r="AM31" i="5"/>
  <c r="AN31" i="5"/>
  <c r="AM32" i="5"/>
  <c r="AM33" i="5"/>
  <c r="AN33" i="5"/>
  <c r="AM34" i="5"/>
  <c r="AM35" i="5"/>
  <c r="AM36" i="5"/>
  <c r="AM37" i="5"/>
  <c r="AN37" i="5"/>
  <c r="AM38" i="5"/>
  <c r="AM39" i="5"/>
  <c r="AN39" i="5"/>
  <c r="AM40" i="5"/>
  <c r="AM41" i="5"/>
  <c r="AN41" i="5"/>
  <c r="AM42" i="5"/>
  <c r="AM43" i="5"/>
  <c r="AN43" i="5"/>
  <c r="AM44" i="5"/>
  <c r="AM45" i="5"/>
  <c r="AN45" i="5"/>
  <c r="AM46" i="5"/>
  <c r="AM47" i="5"/>
  <c r="AN47" i="5"/>
  <c r="AM48" i="5"/>
  <c r="AM49" i="5"/>
  <c r="AN49" i="5"/>
  <c r="AM50" i="5"/>
  <c r="AM51" i="5"/>
  <c r="AN51" i="5"/>
  <c r="AM52" i="5"/>
  <c r="AM53" i="5"/>
  <c r="AM54" i="5"/>
  <c r="AM55" i="5"/>
  <c r="AN55" i="5"/>
  <c r="AM56" i="5"/>
  <c r="AM57" i="5"/>
  <c r="AN57" i="5"/>
  <c r="AM58" i="5"/>
  <c r="AM59" i="5"/>
  <c r="AM60" i="5"/>
  <c r="AM61" i="5"/>
  <c r="AN61" i="5"/>
  <c r="AM62" i="5"/>
  <c r="AM63" i="5"/>
  <c r="AN63" i="5"/>
  <c r="AM64" i="5"/>
  <c r="AM65" i="5"/>
  <c r="AN65" i="5"/>
  <c r="AM66" i="5"/>
  <c r="AM67" i="5"/>
  <c r="AN67" i="5"/>
  <c r="AM68" i="5"/>
  <c r="AM69" i="5"/>
  <c r="AN69" i="5"/>
  <c r="AM70" i="5"/>
  <c r="AM71" i="5"/>
  <c r="AN71" i="5"/>
  <c r="AM72" i="5"/>
  <c r="AM73" i="5"/>
  <c r="AM74" i="5"/>
  <c r="AM75" i="5"/>
  <c r="AN75" i="5"/>
  <c r="AM76" i="5"/>
  <c r="AM77" i="5"/>
  <c r="AN77" i="5"/>
  <c r="AM78" i="5"/>
  <c r="AM79" i="5"/>
  <c r="AM80" i="5"/>
  <c r="AM81" i="5"/>
  <c r="AM82" i="5"/>
  <c r="AM83" i="5"/>
  <c r="AN83" i="5"/>
  <c r="AM84" i="5"/>
  <c r="AM85" i="5"/>
  <c r="AM86" i="5"/>
  <c r="AM87" i="5"/>
  <c r="AN87" i="5"/>
  <c r="AM88" i="5"/>
  <c r="AM89" i="5"/>
  <c r="AN89" i="5"/>
  <c r="AM90" i="5"/>
  <c r="AM91" i="5"/>
  <c r="AM92" i="5"/>
  <c r="AM93" i="5"/>
  <c r="AN93" i="5"/>
  <c r="AM94" i="5"/>
  <c r="AM95" i="5"/>
  <c r="AN95" i="5"/>
  <c r="AM96" i="5"/>
  <c r="AM97" i="5"/>
  <c r="AN97" i="5"/>
  <c r="AM98" i="5"/>
  <c r="AM99" i="5"/>
  <c r="AM100" i="5"/>
  <c r="AM101" i="5"/>
  <c r="AM102" i="5"/>
  <c r="AM103" i="5"/>
  <c r="AM104" i="5"/>
  <c r="AN104" i="5"/>
  <c r="AM105" i="5"/>
  <c r="AM106" i="5"/>
  <c r="AM107" i="5"/>
  <c r="AM108" i="5"/>
  <c r="AM109" i="5"/>
  <c r="AN109" i="5"/>
  <c r="AM18" i="5"/>
  <c r="AE30" i="5"/>
  <c r="AD30" i="5" l="1"/>
  <c r="B14" i="5"/>
  <c r="D20" i="5"/>
  <c r="C32" i="5" l="1"/>
  <c r="B32" i="5"/>
  <c r="D31" i="5"/>
  <c r="D30" i="5"/>
  <c r="D29" i="5"/>
  <c r="D28" i="5"/>
  <c r="D27" i="5"/>
  <c r="D26" i="5"/>
  <c r="D25" i="5"/>
  <c r="D24" i="5"/>
  <c r="D23" i="5"/>
  <c r="D22" i="5"/>
  <c r="D21" i="5"/>
  <c r="D19" i="5"/>
  <c r="D18" i="5"/>
  <c r="D17" i="5"/>
  <c r="D5" i="5"/>
  <c r="G17" i="5" l="1"/>
  <c r="G29" i="5"/>
  <c r="D32" i="5"/>
  <c r="I17" i="5" l="1"/>
  <c r="I20" i="5" s="1"/>
  <c r="G26" i="5" s="1"/>
</calcChain>
</file>

<file path=xl/sharedStrings.xml><?xml version="1.0" encoding="utf-8"?>
<sst xmlns="http://schemas.openxmlformats.org/spreadsheetml/2006/main" count="434" uniqueCount="225">
  <si>
    <t xml:space="preserve">      1. VIETAS APRAKSTS</t>
  </si>
  <si>
    <t xml:space="preserve">                       2.DARBA APRAKSTS</t>
  </si>
  <si>
    <t>1.4. Kvartāls</t>
  </si>
  <si>
    <t>1.3. Kvartālu apg.</t>
  </si>
  <si>
    <t xml:space="preserve"> </t>
  </si>
  <si>
    <t>1.1. Reģions</t>
  </si>
  <si>
    <t>Paškontroles akts augsnes gatavošanā veidojot pacilas</t>
  </si>
  <si>
    <t xml:space="preserve">     2.1.Darba veids</t>
  </si>
  <si>
    <t>Austrumvidzemes</t>
  </si>
  <si>
    <t xml:space="preserve"> - datu izvēles lauki</t>
  </si>
  <si>
    <t>1.2. Iecirknis</t>
  </si>
  <si>
    <t>Ērģemes iecirknis</t>
  </si>
  <si>
    <t xml:space="preserve">   2.2.Apjoms,  ha</t>
  </si>
  <si>
    <t>Priede</t>
  </si>
  <si>
    <t>2.4. Līgumpartneris</t>
  </si>
  <si>
    <t>1.5. Nogabals/a.nog</t>
  </si>
  <si>
    <t>3. KVALITĀTES MĒRIJUMI</t>
  </si>
  <si>
    <t>3.1. Parauglaukuma Nr.</t>
  </si>
  <si>
    <t>Mērījumi</t>
  </si>
  <si>
    <t>3.2. Atbilstoši kvalitātes prasībām</t>
  </si>
  <si>
    <t>3.3. Neatbilstoši kvalitātes prasībām</t>
  </si>
  <si>
    <t>3.4.  Kopā</t>
  </si>
  <si>
    <t>Egle</t>
  </si>
  <si>
    <t>Mīkstie lapu koki</t>
  </si>
  <si>
    <t>Cietie lapu koki</t>
  </si>
  <si>
    <t xml:space="preserve"> - Neatbilst kvalitātes prasībām</t>
  </si>
  <si>
    <t xml:space="preserve"> - Atbilst kvalitātes prasībām</t>
  </si>
  <si>
    <t>4. DARBA VĒRTĒJUMS</t>
  </si>
  <si>
    <r>
      <rPr>
        <b/>
        <i/>
        <sz val="10"/>
        <color theme="1"/>
        <rFont val="Times New Roman"/>
        <family val="1"/>
        <charset val="186"/>
      </rPr>
      <t>*</t>
    </r>
    <r>
      <rPr>
        <i/>
        <sz val="10"/>
        <color theme="1"/>
        <rFont val="Times New Roman"/>
        <family val="1"/>
        <charset val="186"/>
      </rPr>
      <t xml:space="preserve"> - obligāti paskaidrot vērtējuma iemeslus piezīmēs</t>
    </r>
  </si>
  <si>
    <t>5.PIEZĪMES/NEPIECIEŠAMĀS DARBĪBAS:</t>
  </si>
  <si>
    <t>6. NOGABALĀ IR:</t>
  </si>
  <si>
    <t>Vārds Uzvārds</t>
  </si>
  <si>
    <t xml:space="preserve">paraksts </t>
  </si>
  <si>
    <t>datums</t>
  </si>
  <si>
    <t>tel.</t>
  </si>
  <si>
    <t>Dienvidkurzemes</t>
  </si>
  <si>
    <t>Dienvidlatgales</t>
  </si>
  <si>
    <t>Rietumvidzemes</t>
  </si>
  <si>
    <t>Vidusdaugavas</t>
  </si>
  <si>
    <t>Zemgales</t>
  </si>
  <si>
    <t>Ziemeļkurzemes</t>
  </si>
  <si>
    <t>Ziemeļlatgales</t>
  </si>
  <si>
    <t>iecirkņa nosaukums</t>
  </si>
  <si>
    <t>Strenču iecirknis</t>
  </si>
  <si>
    <t>22121</t>
  </si>
  <si>
    <t>Silvas iecirknis</t>
  </si>
  <si>
    <t>22122</t>
  </si>
  <si>
    <t>Sikšņu iecirknis</t>
  </si>
  <si>
    <t>22123</t>
  </si>
  <si>
    <t>Melnupes iecirknis</t>
  </si>
  <si>
    <t>22124</t>
  </si>
  <si>
    <t>Mālupes iecirknis</t>
  </si>
  <si>
    <t>22125</t>
  </si>
  <si>
    <t>Lejasciema iecirknis</t>
  </si>
  <si>
    <t>22126</t>
  </si>
  <si>
    <t>Pededzes iecirknis</t>
  </si>
  <si>
    <t>22127</t>
  </si>
  <si>
    <t>22128</t>
  </si>
  <si>
    <t>Alsungas iecirknis</t>
  </si>
  <si>
    <t>Rendas iecirknis</t>
  </si>
  <si>
    <t>22221</t>
  </si>
  <si>
    <t>Akmensraga iecirknis</t>
  </si>
  <si>
    <t>22222</t>
  </si>
  <si>
    <t>Apriķu iecirknis</t>
  </si>
  <si>
    <t>22223</t>
  </si>
  <si>
    <t>Ventas iecirknis</t>
  </si>
  <si>
    <t>22224</t>
  </si>
  <si>
    <t>Remtes iecirknis</t>
  </si>
  <si>
    <t>22225</t>
  </si>
  <si>
    <t>Grobiņas iecirknis</t>
  </si>
  <si>
    <t>22226</t>
  </si>
  <si>
    <t>Krīvukalna iecirknis</t>
  </si>
  <si>
    <t>22227</t>
  </si>
  <si>
    <t>Pampāļu iecirknis</t>
  </si>
  <si>
    <t>22228</t>
  </si>
  <si>
    <t>Zvārdes iecirknis</t>
  </si>
  <si>
    <t>22229</t>
  </si>
  <si>
    <t>Nīcas iecirknis</t>
  </si>
  <si>
    <t>22230</t>
  </si>
  <si>
    <t>22231</t>
  </si>
  <si>
    <t>Viesītes iecirknis</t>
  </si>
  <si>
    <t>Ābeļu iecirknis</t>
  </si>
  <si>
    <t>22321</t>
  </si>
  <si>
    <t>Preiļu iecirknis</t>
  </si>
  <si>
    <t>22322</t>
  </si>
  <si>
    <t>Aknīstes iecirknis</t>
  </si>
  <si>
    <t>22323</t>
  </si>
  <si>
    <t>Nīcgales iecirknis</t>
  </si>
  <si>
    <t>22324</t>
  </si>
  <si>
    <t>Krāslavas iecirknis</t>
  </si>
  <si>
    <t>22325</t>
  </si>
  <si>
    <t>Sventes iecirknis</t>
  </si>
  <si>
    <t>22326</t>
  </si>
  <si>
    <t>22327</t>
  </si>
  <si>
    <t>Salacgrīvas iecirknis</t>
  </si>
  <si>
    <t>Rūjienas iecirknis</t>
  </si>
  <si>
    <t>22421</t>
  </si>
  <si>
    <t>Piejūras iecirknis</t>
  </si>
  <si>
    <t>22422</t>
  </si>
  <si>
    <t>Limbažu iecirknis</t>
  </si>
  <si>
    <t>22423</t>
  </si>
  <si>
    <t>Valmieras iecirknis</t>
  </si>
  <si>
    <t>22424</t>
  </si>
  <si>
    <t>Ropažu iecirknis</t>
  </si>
  <si>
    <t>22425</t>
  </si>
  <si>
    <t>Vēru iecirknis</t>
  </si>
  <si>
    <t>22426</t>
  </si>
  <si>
    <t>Piebalgas iecirknis</t>
  </si>
  <si>
    <t>22427</t>
  </si>
  <si>
    <t>22428</t>
  </si>
  <si>
    <t>Ogres iecirknis</t>
  </si>
  <si>
    <t>Kokneses iecirknis</t>
  </si>
  <si>
    <t>22521</t>
  </si>
  <si>
    <t>Skaistkalnes iecirknis</t>
  </si>
  <si>
    <t>22522</t>
  </si>
  <si>
    <t>Jaunjelgavas iecirknis</t>
  </si>
  <si>
    <t>22523</t>
  </si>
  <si>
    <t>Seces iecirknis</t>
  </si>
  <si>
    <t>22524</t>
  </si>
  <si>
    <t>Vecumnieku iecirknis</t>
  </si>
  <si>
    <t>22525</t>
  </si>
  <si>
    <t>Bauskas iecirknis</t>
  </si>
  <si>
    <t>22526</t>
  </si>
  <si>
    <t>Ērberģes iecirknis</t>
  </si>
  <si>
    <t>22527</t>
  </si>
  <si>
    <t>22528</t>
  </si>
  <si>
    <t>Engures iecirknis</t>
  </si>
  <si>
    <t>Kandavas iecirknis</t>
  </si>
  <si>
    <t>22621</t>
  </si>
  <si>
    <t>Misas iecirknis</t>
  </si>
  <si>
    <t>22622</t>
  </si>
  <si>
    <t>Dobeles iecirknis</t>
  </si>
  <si>
    <t>22623</t>
  </si>
  <si>
    <t>Īles iecirknis</t>
  </si>
  <si>
    <t>22624</t>
  </si>
  <si>
    <t>Tērvetes iecirknis</t>
  </si>
  <si>
    <t>22625</t>
  </si>
  <si>
    <t>Līvbērzes iecirknis</t>
  </si>
  <si>
    <t>22626</t>
  </si>
  <si>
    <t>Klīves iecirknis</t>
  </si>
  <si>
    <t>22627</t>
  </si>
  <si>
    <t>22628</t>
  </si>
  <si>
    <t>Grīņu iecirknis</t>
  </si>
  <si>
    <t>Zilokalnu iecirknis</t>
  </si>
  <si>
    <t>22721</t>
  </si>
  <si>
    <t>Rindas iecirknis</t>
  </si>
  <si>
    <t>22722</t>
  </si>
  <si>
    <t>Raķupes iecirknis</t>
  </si>
  <si>
    <t>22723</t>
  </si>
  <si>
    <t>22724</t>
  </si>
  <si>
    <t>Mētru iecirknis</t>
  </si>
  <si>
    <t>22725</t>
  </si>
  <si>
    <t>Vanemas iecirknis</t>
  </si>
  <si>
    <t>22726</t>
  </si>
  <si>
    <t>Mērsraga iecirknis</t>
  </si>
  <si>
    <t>22727</t>
  </si>
  <si>
    <t>Usmas iecirknis</t>
  </si>
  <si>
    <t>22728</t>
  </si>
  <si>
    <t>22729</t>
  </si>
  <si>
    <t>Madonas iecirknis</t>
  </si>
  <si>
    <t>Lubānas iecirknis</t>
  </si>
  <si>
    <t>22821</t>
  </si>
  <si>
    <t>Žīguru iecirknis</t>
  </si>
  <si>
    <t>22822</t>
  </si>
  <si>
    <t>Balvu iecirknis</t>
  </si>
  <si>
    <t>22823</t>
  </si>
  <si>
    <t>Rēzeknes iecirknis</t>
  </si>
  <si>
    <t>22824</t>
  </si>
  <si>
    <t>Kārsavas iecirknis</t>
  </si>
  <si>
    <t>22825</t>
  </si>
  <si>
    <t>Ludzas iecirknis</t>
  </si>
  <si>
    <t>22826</t>
  </si>
  <si>
    <t>22827</t>
  </si>
  <si>
    <t>2.3. Darba uzdevumā norādītā stādāmā koku suga</t>
  </si>
  <si>
    <t>Pacilu skaits, gab.</t>
  </si>
  <si>
    <t>Pacilas ar kausu</t>
  </si>
  <si>
    <t>Pacilas ar rotējošo</t>
  </si>
  <si>
    <t xml:space="preserve">atbilst darba izpildes kvalitātes prasībām, ja kvalitatīvi sagatavotu pacilu īpatsvars ir &gt;90% </t>
  </si>
  <si>
    <t>6.1. PIEVEŠANAS CEĻI, ≥10%</t>
  </si>
  <si>
    <r>
      <t xml:space="preserve">6.2. MITRĀS IEPLAKAS, </t>
    </r>
    <r>
      <rPr>
        <sz val="10"/>
        <rFont val="Calibri"/>
        <family val="2"/>
        <charset val="186"/>
      </rPr>
      <t>≥</t>
    </r>
    <r>
      <rPr>
        <sz val="10"/>
        <rFont val="Times New Roman"/>
        <family val="1"/>
        <charset val="186"/>
      </rPr>
      <t>10%</t>
    </r>
  </si>
  <si>
    <r>
      <t xml:space="preserve">6.3. PAAUGU GRUPAS, </t>
    </r>
    <r>
      <rPr>
        <sz val="10"/>
        <rFont val="Calibri"/>
        <family val="2"/>
        <charset val="186"/>
      </rPr>
      <t>≥</t>
    </r>
    <r>
      <rPr>
        <sz val="10"/>
        <rFont val="Times New Roman"/>
        <family val="1"/>
        <charset val="186"/>
      </rPr>
      <t>10%</t>
    </r>
  </si>
  <si>
    <t>6.4. CITS….. (MINĒT KAS?)</t>
  </si>
  <si>
    <t>7. PAŠKONTROLES AKTA AIZPILDĪTĀJS:</t>
  </si>
  <si>
    <t>3.5. Kopā, gab.: Σ =</t>
  </si>
  <si>
    <t>3.6. Parauglaukumu skaits, gab.</t>
  </si>
  <si>
    <t>3.7. Vidējais pacilu skaits parauglaukumā, gab.</t>
  </si>
  <si>
    <t>3.8. Reizinājuma koef. koku skaita noteikšanai platībā</t>
  </si>
  <si>
    <t>3.9. Vidējais pacilu skaits uz 1ha, gab.</t>
  </si>
  <si>
    <t>4.2. Kvalitatīvi sagatavotu pacilu īpatsvars, %</t>
  </si>
  <si>
    <t>4.3. Atbilstoši prasībām</t>
  </si>
  <si>
    <r>
      <t>4.4. Atbilstoši prasībām ar piezīmēm</t>
    </r>
    <r>
      <rPr>
        <b/>
        <sz val="10"/>
        <color theme="1"/>
        <rFont val="Times New Roman"/>
        <family val="1"/>
        <charset val="186"/>
      </rPr>
      <t>*</t>
    </r>
  </si>
  <si>
    <r>
      <t>4.5. Neatbilstoši prasībām</t>
    </r>
    <r>
      <rPr>
        <b/>
        <sz val="10"/>
        <color theme="1"/>
        <rFont val="Times New Roman"/>
        <family val="1"/>
        <charset val="186"/>
      </rPr>
      <t>*</t>
    </r>
  </si>
  <si>
    <t>iesniegts elektroniski</t>
  </si>
  <si>
    <t>Sl</t>
  </si>
  <si>
    <t>Mr</t>
  </si>
  <si>
    <t>Ln</t>
  </si>
  <si>
    <t>Dm</t>
  </si>
  <si>
    <t>Vr</t>
  </si>
  <si>
    <t>Gr</t>
  </si>
  <si>
    <t>Mrs</t>
  </si>
  <si>
    <t>Dms</t>
  </si>
  <si>
    <t>Vrs</t>
  </si>
  <si>
    <t>Grs</t>
  </si>
  <si>
    <t>Gs</t>
  </si>
  <si>
    <t>Pv</t>
  </si>
  <si>
    <t>Nd</t>
  </si>
  <si>
    <t>Db</t>
  </si>
  <si>
    <t>Lk</t>
  </si>
  <si>
    <t>Av</t>
  </si>
  <si>
    <t>Am</t>
  </si>
  <si>
    <t>As</t>
  </si>
  <si>
    <t>Ap</t>
  </si>
  <si>
    <t>Kv</t>
  </si>
  <si>
    <t>Km</t>
  </si>
  <si>
    <t>Ks</t>
  </si>
  <si>
    <t>Kp</t>
  </si>
  <si>
    <t>Meža tipi</t>
  </si>
  <si>
    <t>2.5. Meža tips</t>
  </si>
  <si>
    <t>Suga</t>
  </si>
  <si>
    <t>Tikai Ks un Kp</t>
  </si>
  <si>
    <r>
      <t xml:space="preserve">Visi tipi - </t>
    </r>
    <r>
      <rPr>
        <sz val="11"/>
        <color rgb="FFFF0000"/>
        <rFont val="Calibri"/>
        <family val="2"/>
        <charset val="186"/>
        <scheme val="minor"/>
      </rPr>
      <t>izņemot
Ks un Kp</t>
    </r>
  </si>
  <si>
    <t>4.1. Pacilu skaita nobīde no pacilu robežskaitļa, gab.</t>
  </si>
  <si>
    <t>atbilst darba izpildes kvalitātes prasībām, ja pacilu skaita nobīde ir robežās no -200 līdz +200 no pacilu robežskaitļa</t>
  </si>
  <si>
    <t xml:space="preserve">  - Nepieciešams vērtēt apmaksu par tehnikas pārvietošanu</t>
  </si>
  <si>
    <t>8. TEHNIKAS PĀRVIETOŠANAS ATTĀLUMS,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</si>
</sst>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3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i/>
      <sz val="14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8"/>
      <color theme="0"/>
      <name val="Times New Roman"/>
      <family val="1"/>
      <charset val="186"/>
    </font>
    <font>
      <sz val="10"/>
      <name val="Times New Roman"/>
      <family val="1"/>
      <charset val="186"/>
    </font>
    <font>
      <sz val="11"/>
      <color theme="0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sz val="10"/>
      <name val="Calibri"/>
      <family val="2"/>
      <charset val="186"/>
    </font>
    <font>
      <sz val="11"/>
      <color rgb="FFFF0000"/>
      <name val="Calibri"/>
      <family val="2"/>
      <charset val="186"/>
      <scheme val="minor"/>
    </font>
    <font>
      <b/>
      <sz val="8"/>
      <color theme="1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8"/>
      <name val="Times New Roman"/>
      <family val="1"/>
      <charset val="186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00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5" tint="-0.24994659260841701"/>
      </left>
      <right style="thin">
        <color theme="5" tint="-0.24994659260841701"/>
      </right>
      <top/>
      <bottom style="thin">
        <color theme="5" tint="-0.24994659260841701"/>
      </bottom>
      <diagonal/>
    </border>
    <border>
      <left style="thin">
        <color theme="5" tint="-0.2499465926084170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55">
    <xf numFmtId="0" fontId="0" fillId="0" borderId="0" xfId="0"/>
    <xf numFmtId="0" fontId="0" fillId="0" borderId="0" xfId="0" applyAlignment="1" applyProtection="1">
      <alignment horizontal="right"/>
      <protection hidden="1"/>
    </xf>
    <xf numFmtId="0" fontId="0" fillId="0" borderId="0" xfId="0" applyAlignment="1" applyProtection="1">
      <alignment horizontal="center"/>
      <protection hidden="1"/>
    </xf>
    <xf numFmtId="0" fontId="1" fillId="4" borderId="7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1" fontId="6" fillId="0" borderId="0" xfId="0" applyNumberFormat="1" applyFont="1" applyAlignment="1" applyProtection="1">
      <alignment horizontal="left" vertical="center"/>
      <protection hidden="1"/>
    </xf>
    <xf numFmtId="1" fontId="0" fillId="0" borderId="0" xfId="0" applyNumberFormat="1" applyAlignment="1" applyProtection="1">
      <alignment horizontal="left" vertical="center"/>
      <protection hidden="1"/>
    </xf>
    <xf numFmtId="1" fontId="0" fillId="0" borderId="0" xfId="0" applyNumberFormat="1" applyAlignment="1" applyProtection="1">
      <alignment horizontal="center" vertical="center"/>
      <protection hidden="1"/>
    </xf>
    <xf numFmtId="1" fontId="0" fillId="0" borderId="0" xfId="0" applyNumberFormat="1" applyAlignment="1" applyProtection="1">
      <alignment horizontal="right" vertical="center"/>
      <protection hidden="1"/>
    </xf>
    <xf numFmtId="0" fontId="1" fillId="0" borderId="17" xfId="0" applyFont="1" applyBorder="1" applyAlignment="1" applyProtection="1">
      <alignment horizontal="center" vertical="center" wrapText="1"/>
      <protection hidden="1"/>
    </xf>
    <xf numFmtId="0" fontId="1" fillId="0" borderId="8" xfId="0" applyFont="1" applyBorder="1" applyAlignment="1" applyProtection="1">
      <alignment horizontal="center" vertical="center" wrapText="1"/>
      <protection hidden="1"/>
    </xf>
    <xf numFmtId="0" fontId="10" fillId="3" borderId="7" xfId="0" applyFont="1" applyFill="1" applyBorder="1" applyAlignment="1" applyProtection="1">
      <alignment horizontal="center" vertical="center"/>
      <protection hidden="1"/>
    </xf>
    <xf numFmtId="0" fontId="1" fillId="0" borderId="18" xfId="0" applyFont="1" applyBorder="1" applyAlignment="1" applyProtection="1">
      <alignment horizontal="center" vertical="center" wrapText="1"/>
      <protection hidden="1"/>
    </xf>
    <xf numFmtId="0" fontId="10" fillId="3" borderId="7" xfId="0" applyFont="1" applyFill="1" applyBorder="1" applyAlignment="1" applyProtection="1">
      <alignment horizontal="center" vertical="center" wrapText="1"/>
      <protection hidden="1"/>
    </xf>
    <xf numFmtId="0" fontId="1" fillId="0" borderId="21" xfId="0" applyFont="1" applyBorder="1" applyAlignment="1" applyProtection="1">
      <alignment horizontal="center" vertical="center" wrapText="1"/>
      <protection hidden="1"/>
    </xf>
    <xf numFmtId="0" fontId="12" fillId="3" borderId="7" xfId="0" applyFont="1" applyFill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14" fillId="0" borderId="0" xfId="0" applyFont="1" applyAlignment="1" applyProtection="1">
      <alignment horizontal="left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24" xfId="0" applyFont="1" applyBorder="1" applyAlignment="1" applyProtection="1">
      <alignment horizontal="center" vertical="center" wrapText="1"/>
      <protection hidden="1"/>
    </xf>
    <xf numFmtId="0" fontId="1" fillId="6" borderId="7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right" vertical="center" wrapText="1"/>
      <protection hidden="1"/>
    </xf>
    <xf numFmtId="1" fontId="3" fillId="7" borderId="28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right" vertical="center" wrapText="1"/>
      <protection hidden="1"/>
    </xf>
    <xf numFmtId="0" fontId="11" fillId="0" borderId="0" xfId="0" applyFont="1" applyAlignment="1" applyProtection="1">
      <alignment horizontal="right" wrapText="1"/>
      <protection hidden="1"/>
    </xf>
    <xf numFmtId="0" fontId="1" fillId="0" borderId="0" xfId="0" applyFont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wrapText="1"/>
      <protection hidden="1"/>
    </xf>
    <xf numFmtId="49" fontId="0" fillId="0" borderId="30" xfId="0" applyNumberFormat="1" applyBorder="1" applyAlignment="1" applyProtection="1">
      <alignment horizontal="center"/>
      <protection hidden="1"/>
    </xf>
    <xf numFmtId="49" fontId="0" fillId="0" borderId="27" xfId="0" applyNumberFormat="1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 wrapText="1"/>
      <protection hidden="1"/>
    </xf>
    <xf numFmtId="0" fontId="10" fillId="3" borderId="10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vertical="center" wrapText="1"/>
      <protection hidden="1"/>
    </xf>
    <xf numFmtId="164" fontId="1" fillId="0" borderId="0" xfId="0" applyNumberFormat="1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vertical="top" wrapText="1"/>
      <protection hidden="1"/>
    </xf>
    <xf numFmtId="0" fontId="1" fillId="0" borderId="9" xfId="0" applyFont="1" applyBorder="1" applyAlignment="1" applyProtection="1">
      <alignment horizontal="center" vertical="center" wrapText="1"/>
      <protection hidden="1"/>
    </xf>
    <xf numFmtId="0" fontId="1" fillId="0" borderId="13" xfId="0" applyFont="1" applyBorder="1" applyAlignment="1" applyProtection="1">
      <alignment horizontal="center" vertical="center" wrapText="1"/>
      <protection hidden="1"/>
    </xf>
    <xf numFmtId="0" fontId="1" fillId="0" borderId="37" xfId="0" applyFont="1" applyBorder="1" applyAlignment="1" applyProtection="1">
      <alignment horizontal="center" vertical="center" wrapText="1"/>
      <protection hidden="1"/>
    </xf>
    <xf numFmtId="0" fontId="1" fillId="5" borderId="9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1" fontId="2" fillId="0" borderId="0" xfId="0" applyNumberFormat="1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right" vertical="center" wrapText="1"/>
      <protection hidden="1"/>
    </xf>
    <xf numFmtId="0" fontId="7" fillId="0" borderId="0" xfId="0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center"/>
      <protection locked="0" hidden="1"/>
    </xf>
    <xf numFmtId="0" fontId="1" fillId="4" borderId="4" xfId="0" applyFont="1" applyFill="1" applyBorder="1" applyAlignment="1" applyProtection="1">
      <alignment horizontal="center" vertical="center" wrapText="1"/>
      <protection locked="0" hidden="1"/>
    </xf>
    <xf numFmtId="2" fontId="1" fillId="0" borderId="4" xfId="0" applyNumberFormat="1" applyFont="1" applyBorder="1" applyAlignment="1" applyProtection="1">
      <alignment horizontal="center" vertical="center"/>
      <protection locked="0" hidden="1"/>
    </xf>
    <xf numFmtId="0" fontId="1" fillId="4" borderId="4" xfId="0" applyFont="1" applyFill="1" applyBorder="1" applyAlignment="1" applyProtection="1">
      <alignment horizontal="center" vertical="center"/>
      <protection locked="0" hidden="1"/>
    </xf>
    <xf numFmtId="0" fontId="1" fillId="2" borderId="4" xfId="0" applyFont="1" applyFill="1" applyBorder="1" applyAlignment="1" applyProtection="1">
      <alignment horizontal="center" vertical="center"/>
      <protection locked="0" hidden="1"/>
    </xf>
    <xf numFmtId="0" fontId="1" fillId="0" borderId="19" xfId="0" applyFont="1" applyBorder="1" applyAlignment="1" applyProtection="1">
      <alignment horizontal="center" vertical="center" wrapText="1"/>
      <protection locked="0" hidden="1"/>
    </xf>
    <xf numFmtId="0" fontId="1" fillId="0" borderId="20" xfId="0" applyFont="1" applyBorder="1" applyAlignment="1" applyProtection="1">
      <alignment horizontal="center" vertical="center" wrapText="1"/>
      <protection locked="0" hidden="1"/>
    </xf>
    <xf numFmtId="0" fontId="1" fillId="0" borderId="22" xfId="0" applyFont="1" applyBorder="1" applyAlignment="1" applyProtection="1">
      <alignment horizontal="center" vertical="center" wrapText="1"/>
      <protection locked="0" hidden="1"/>
    </xf>
    <xf numFmtId="0" fontId="1" fillId="0" borderId="23" xfId="0" applyFont="1" applyBorder="1" applyAlignment="1" applyProtection="1">
      <alignment horizontal="center" vertical="center" wrapText="1"/>
      <protection locked="0" hidden="1"/>
    </xf>
    <xf numFmtId="0" fontId="1" fillId="0" borderId="25" xfId="0" applyFont="1" applyBorder="1" applyAlignment="1" applyProtection="1">
      <alignment horizontal="center" vertical="center" wrapText="1"/>
      <protection locked="0" hidden="1"/>
    </xf>
    <xf numFmtId="0" fontId="1" fillId="0" borderId="26" xfId="0" applyFont="1" applyBorder="1" applyAlignment="1" applyProtection="1">
      <alignment horizontal="center" vertical="center" wrapText="1"/>
      <protection locked="0" hidden="1"/>
    </xf>
    <xf numFmtId="0" fontId="1" fillId="0" borderId="4" xfId="0" applyFont="1" applyBorder="1" applyAlignment="1" applyProtection="1">
      <alignment horizontal="center" vertical="center" wrapText="1"/>
      <protection locked="0" hidden="1"/>
    </xf>
    <xf numFmtId="0" fontId="11" fillId="2" borderId="4" xfId="0" applyFont="1" applyFill="1" applyBorder="1" applyAlignment="1" applyProtection="1">
      <alignment horizontal="center" vertical="center"/>
      <protection locked="0" hidden="1"/>
    </xf>
    <xf numFmtId="0" fontId="11" fillId="2" borderId="12" xfId="0" applyFont="1" applyFill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 vertical="center"/>
      <protection hidden="1"/>
    </xf>
    <xf numFmtId="0" fontId="18" fillId="3" borderId="10" xfId="0" applyFont="1" applyFill="1" applyBorder="1" applyAlignment="1" applyProtection="1">
      <alignment horizontal="center" vertical="center" wrapText="1"/>
      <protection hidden="1"/>
    </xf>
    <xf numFmtId="0" fontId="19" fillId="3" borderId="10" xfId="0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 wrapText="1"/>
      <protection hidden="1"/>
    </xf>
    <xf numFmtId="0" fontId="1" fillId="8" borderId="0" xfId="0" applyFont="1" applyFill="1" applyAlignment="1" applyProtection="1">
      <alignment vertical="center" wrapText="1"/>
      <protection hidden="1"/>
    </xf>
    <xf numFmtId="1" fontId="2" fillId="0" borderId="0" xfId="0" applyNumberFormat="1" applyFont="1" applyAlignment="1" applyProtection="1">
      <alignment vertical="center"/>
      <protection hidden="1"/>
    </xf>
    <xf numFmtId="0" fontId="4" fillId="0" borderId="0" xfId="0" applyFont="1" applyAlignment="1" applyProtection="1">
      <alignment wrapText="1"/>
      <protection hidden="1"/>
    </xf>
    <xf numFmtId="0" fontId="3" fillId="0" borderId="0" xfId="0" applyFont="1" applyAlignment="1" applyProtection="1">
      <alignment vertical="center" wrapText="1"/>
      <protection locked="0" hidden="1"/>
    </xf>
    <xf numFmtId="0" fontId="20" fillId="9" borderId="7" xfId="0" applyFont="1" applyFill="1" applyBorder="1" applyAlignment="1" applyProtection="1">
      <alignment horizontal="center"/>
      <protection hidden="1"/>
    </xf>
    <xf numFmtId="165" fontId="22" fillId="2" borderId="7" xfId="0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0" xfId="0" applyAlignment="1" applyProtection="1">
      <alignment horizontal="center" vertical="top"/>
      <protection hidden="1"/>
    </xf>
    <xf numFmtId="0" fontId="9" fillId="4" borderId="1" xfId="0" applyFont="1" applyFill="1" applyBorder="1" applyAlignment="1" applyProtection="1">
      <alignment horizontal="center" vertical="center" wrapText="1"/>
      <protection locked="0" hidden="1"/>
    </xf>
    <xf numFmtId="0" fontId="9" fillId="4" borderId="3" xfId="0" applyFont="1" applyFill="1" applyBorder="1" applyAlignment="1" applyProtection="1">
      <alignment horizontal="center" vertical="center" wrapText="1"/>
      <protection locked="0" hidden="1"/>
    </xf>
    <xf numFmtId="0" fontId="1" fillId="0" borderId="0" xfId="0" applyFont="1" applyAlignment="1" applyProtection="1">
      <alignment horizontal="right" vertical="center" wrapText="1"/>
      <protection hidden="1"/>
    </xf>
    <xf numFmtId="0" fontId="1" fillId="0" borderId="5" xfId="0" applyFont="1" applyBorder="1" applyAlignment="1" applyProtection="1">
      <alignment horizontal="right" vertical="center" wrapText="1"/>
      <protection hidden="1"/>
    </xf>
    <xf numFmtId="1" fontId="2" fillId="0" borderId="0" xfId="0" applyNumberFormat="1" applyFont="1" applyAlignment="1" applyProtection="1">
      <alignment horizontal="center" wrapText="1"/>
      <protection hidden="1"/>
    </xf>
    <xf numFmtId="0" fontId="7" fillId="0" borderId="0" xfId="0" applyFont="1" applyAlignment="1" applyProtection="1">
      <alignment horizontal="center" vertical="top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locked="0" hidden="1"/>
    </xf>
    <xf numFmtId="0" fontId="1" fillId="4" borderId="3" xfId="0" applyFont="1" applyFill="1" applyBorder="1" applyAlignment="1" applyProtection="1">
      <alignment horizontal="center" vertical="center" wrapText="1"/>
      <protection locked="0" hidden="1"/>
    </xf>
    <xf numFmtId="1" fontId="2" fillId="0" borderId="0" xfId="0" applyNumberFormat="1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wrapText="1"/>
      <protection hidden="1"/>
    </xf>
    <xf numFmtId="0" fontId="1" fillId="0" borderId="14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0" borderId="15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locked="0" hidden="1"/>
    </xf>
    <xf numFmtId="0" fontId="1" fillId="0" borderId="3" xfId="0" applyFont="1" applyBorder="1" applyAlignment="1" applyProtection="1">
      <alignment horizontal="center" vertical="center" wrapText="1"/>
      <protection locked="0" hidden="1"/>
    </xf>
    <xf numFmtId="0" fontId="1" fillId="0" borderId="1" xfId="0" applyFont="1" applyBorder="1" applyAlignment="1" applyProtection="1">
      <alignment horizontal="center" vertical="top" wrapText="1"/>
      <protection hidden="1"/>
    </xf>
    <xf numFmtId="0" fontId="1" fillId="0" borderId="2" xfId="0" applyFont="1" applyBorder="1" applyAlignment="1" applyProtection="1">
      <alignment horizontal="center" vertical="top" wrapText="1"/>
      <protection hidden="1"/>
    </xf>
    <xf numFmtId="0" fontId="1" fillId="0" borderId="3" xfId="0" applyFont="1" applyBorder="1" applyAlignment="1" applyProtection="1">
      <alignment horizontal="center" vertical="top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1" fillId="0" borderId="5" xfId="0" applyFont="1" applyBorder="1" applyAlignment="1" applyProtection="1">
      <alignment horizontal="right" vertical="center"/>
      <protection hidden="1"/>
    </xf>
    <xf numFmtId="0" fontId="1" fillId="0" borderId="31" xfId="0" applyFont="1" applyBorder="1" applyAlignment="1" applyProtection="1">
      <alignment horizontal="center" vertical="top" wrapText="1"/>
      <protection hidden="1"/>
    </xf>
    <xf numFmtId="0" fontId="1" fillId="0" borderId="32" xfId="0" applyFont="1" applyBorder="1" applyAlignment="1" applyProtection="1">
      <alignment horizontal="center" vertical="top" wrapText="1"/>
      <protection hidden="1"/>
    </xf>
    <xf numFmtId="0" fontId="1" fillId="0" borderId="35" xfId="0" applyFont="1" applyBorder="1" applyAlignment="1" applyProtection="1">
      <alignment horizontal="center" vertical="top" wrapText="1"/>
      <protection hidden="1"/>
    </xf>
    <xf numFmtId="0" fontId="1" fillId="0" borderId="33" xfId="0" applyFont="1" applyBorder="1" applyAlignment="1" applyProtection="1">
      <alignment horizontal="center" vertical="top" wrapText="1"/>
      <protection hidden="1"/>
    </xf>
    <xf numFmtId="0" fontId="1" fillId="0" borderId="34" xfId="0" applyFont="1" applyBorder="1" applyAlignment="1" applyProtection="1">
      <alignment horizontal="center" vertical="top" wrapText="1"/>
      <protection hidden="1"/>
    </xf>
    <xf numFmtId="0" fontId="1" fillId="0" borderId="36" xfId="0" applyFont="1" applyBorder="1" applyAlignment="1" applyProtection="1">
      <alignment horizontal="center" vertical="top" wrapText="1"/>
      <protection hidden="1"/>
    </xf>
    <xf numFmtId="0" fontId="11" fillId="0" borderId="5" xfId="0" applyFont="1" applyBorder="1" applyAlignment="1" applyProtection="1">
      <alignment horizontal="right" vertical="center" wrapText="1"/>
      <protection hidden="1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1" fillId="0" borderId="16" xfId="0" applyFont="1" applyBorder="1" applyAlignment="1" applyProtection="1">
      <alignment horizontal="center" vertical="center" wrapText="1"/>
      <protection hidden="1"/>
    </xf>
    <xf numFmtId="0" fontId="11" fillId="0" borderId="12" xfId="0" applyFont="1" applyBorder="1" applyAlignment="1" applyProtection="1">
      <alignment horizontal="right" vertical="center" wrapText="1"/>
      <protection hidden="1"/>
    </xf>
    <xf numFmtId="1" fontId="1" fillId="0" borderId="11" xfId="0" applyNumberFormat="1" applyFont="1" applyBorder="1" applyAlignment="1" applyProtection="1">
      <alignment horizontal="center" vertical="center" wrapText="1"/>
      <protection hidden="1"/>
    </xf>
    <xf numFmtId="1" fontId="1" fillId="0" borderId="16" xfId="0" applyNumberFormat="1" applyFont="1" applyBorder="1" applyAlignment="1" applyProtection="1">
      <alignment horizontal="center" vertical="center" wrapText="1"/>
      <protection hidden="1"/>
    </xf>
    <xf numFmtId="2" fontId="1" fillId="0" borderId="11" xfId="0" applyNumberFormat="1" applyFont="1" applyBorder="1" applyAlignment="1" applyProtection="1">
      <alignment horizontal="center" vertical="center" wrapText="1"/>
      <protection hidden="1"/>
    </xf>
    <xf numFmtId="2" fontId="1" fillId="0" borderId="16" xfId="0" applyNumberFormat="1" applyFont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right" vertical="center" wrapText="1"/>
      <protection hidden="1"/>
    </xf>
    <xf numFmtId="0" fontId="3" fillId="2" borderId="11" xfId="0" applyFont="1" applyFill="1" applyBorder="1" applyAlignment="1" applyProtection="1">
      <alignment horizontal="center" vertical="center" wrapText="1"/>
      <protection hidden="1"/>
    </xf>
    <xf numFmtId="0" fontId="3" fillId="2" borderId="16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right" vertical="center" wrapText="1"/>
      <protection hidden="1"/>
    </xf>
    <xf numFmtId="1" fontId="2" fillId="0" borderId="27" xfId="0" applyNumberFormat="1" applyFont="1" applyBorder="1" applyAlignment="1" applyProtection="1">
      <alignment horizontal="left" vertical="center" wrapText="1"/>
      <protection hidden="1"/>
    </xf>
    <xf numFmtId="1" fontId="2" fillId="0" borderId="0" xfId="0" applyNumberFormat="1" applyFont="1" applyAlignment="1" applyProtection="1">
      <alignment horizontal="left" vertical="center" wrapText="1"/>
      <protection hidden="1"/>
    </xf>
    <xf numFmtId="1" fontId="2" fillId="0" borderId="29" xfId="0" applyNumberFormat="1" applyFont="1" applyBorder="1" applyAlignment="1" applyProtection="1">
      <alignment horizontal="left" vertical="center" wrapText="1"/>
      <protection hidden="1"/>
    </xf>
    <xf numFmtId="0" fontId="1" fillId="0" borderId="6" xfId="0" applyFont="1" applyBorder="1" applyAlignment="1" applyProtection="1">
      <alignment horizontal="right" vertical="center" wrapText="1"/>
      <protection hidden="1"/>
    </xf>
    <xf numFmtId="0" fontId="21" fillId="0" borderId="27" xfId="0" applyFont="1" applyBorder="1" applyAlignment="1" applyProtection="1">
      <alignment horizontal="left" vertical="center"/>
      <protection hidden="1"/>
    </xf>
    <xf numFmtId="0" fontId="21" fillId="0" borderId="0" xfId="0" applyFont="1" applyAlignment="1" applyProtection="1">
      <alignment horizontal="left" vertical="center"/>
      <protection hidden="1"/>
    </xf>
    <xf numFmtId="0" fontId="1" fillId="0" borderId="6" xfId="0" applyFont="1" applyBorder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center" vertical="center" wrapText="1"/>
      <protection locked="0" hidden="1"/>
    </xf>
    <xf numFmtId="0" fontId="11" fillId="0" borderId="2" xfId="0" applyFont="1" applyBorder="1" applyAlignment="1" applyProtection="1">
      <alignment horizontal="center" vertical="center" wrapText="1"/>
      <protection locked="0" hidden="1"/>
    </xf>
    <xf numFmtId="0" fontId="11" fillId="0" borderId="3" xfId="0" applyFont="1" applyBorder="1" applyAlignment="1" applyProtection="1">
      <alignment horizontal="center" vertical="center" wrapText="1"/>
      <protection locked="0" hidden="1"/>
    </xf>
    <xf numFmtId="0" fontId="11" fillId="2" borderId="1" xfId="0" applyFont="1" applyFill="1" applyBorder="1" applyAlignment="1" applyProtection="1">
      <alignment horizontal="center" vertical="center"/>
      <protection locked="0" hidden="1"/>
    </xf>
    <xf numFmtId="0" fontId="11" fillId="2" borderId="2" xfId="0" applyFont="1" applyFill="1" applyBorder="1" applyAlignment="1" applyProtection="1">
      <alignment horizontal="center" vertical="center"/>
      <protection locked="0" hidden="1"/>
    </xf>
    <xf numFmtId="0" fontId="11" fillId="2" borderId="3" xfId="0" applyFont="1" applyFill="1" applyBorder="1" applyAlignment="1" applyProtection="1">
      <alignment horizontal="center" vertical="center"/>
      <protection locked="0" hidden="1"/>
    </xf>
    <xf numFmtId="0" fontId="8" fillId="0" borderId="0" xfId="0" applyFont="1" applyAlignment="1" applyProtection="1">
      <alignment horizontal="right" vertical="center"/>
      <protection hidden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hidden="1"/>
    </xf>
    <xf numFmtId="3" fontId="0" fillId="2" borderId="11" xfId="1" applyNumberFormat="1" applyFont="1" applyFill="1" applyBorder="1" applyAlignment="1" applyProtection="1">
      <alignment horizontal="center" vertical="center"/>
      <protection hidden="1"/>
    </xf>
    <xf numFmtId="3" fontId="0" fillId="2" borderId="16" xfId="1" applyNumberFormat="1" applyFont="1" applyFill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right" wrapText="1"/>
      <protection hidden="1"/>
    </xf>
    <xf numFmtId="1" fontId="3" fillId="2" borderId="11" xfId="0" applyNumberFormat="1" applyFont="1" applyFill="1" applyBorder="1" applyAlignment="1" applyProtection="1">
      <alignment horizontal="center" vertical="center"/>
      <protection hidden="1"/>
    </xf>
    <xf numFmtId="1" fontId="3" fillId="2" borderId="16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wrapText="1"/>
      <protection hidden="1"/>
    </xf>
    <xf numFmtId="0" fontId="1" fillId="0" borderId="14" xfId="0" applyFont="1" applyBorder="1" applyAlignment="1" applyProtection="1">
      <alignment horizontal="left" vertical="top" wrapText="1"/>
      <protection locked="0"/>
    </xf>
    <xf numFmtId="0" fontId="1" fillId="0" borderId="38" xfId="0" applyFont="1" applyBorder="1" applyAlignment="1" applyProtection="1">
      <alignment horizontal="left" vertical="top" wrapText="1"/>
      <protection locked="0"/>
    </xf>
    <xf numFmtId="0" fontId="1" fillId="0" borderId="39" xfId="0" applyFont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 applyProtection="1">
      <alignment horizontal="left" vertical="top" wrapText="1"/>
      <protection locked="0"/>
    </xf>
    <xf numFmtId="0" fontId="1" fillId="0" borderId="40" xfId="0" applyFont="1" applyBorder="1" applyAlignment="1" applyProtection="1">
      <alignment horizontal="left" vertical="top" wrapText="1"/>
      <protection locked="0"/>
    </xf>
    <xf numFmtId="0" fontId="1" fillId="0" borderId="41" xfId="0" applyFont="1" applyBorder="1" applyAlignment="1" applyProtection="1">
      <alignment horizontal="left" vertical="top" wrapText="1"/>
      <protection locked="0"/>
    </xf>
  </cellXfs>
  <cellStyles count="2">
    <cellStyle name="Normal" xfId="0" builtinId="0"/>
    <cellStyle name="Percent" xfId="1" builtinId="5"/>
  </cellStyles>
  <dxfs count="14">
    <dxf>
      <fill>
        <patternFill>
          <bgColor rgb="FF92D050"/>
        </patternFill>
      </fill>
    </dxf>
    <dxf>
      <fill>
        <patternFill>
          <fgColor rgb="FF92D050"/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0</xdr:rowOff>
    </xdr:from>
    <xdr:to>
      <xdr:col>12</xdr:col>
      <xdr:colOff>144003</xdr:colOff>
      <xdr:row>51</xdr:row>
      <xdr:rowOff>63631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2F29E88-ED98-5A6A-BF6F-38AD13062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180975"/>
          <a:ext cx="6220953" cy="911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0F680-8255-4A0B-BF60-7326E53BC560}">
  <sheetPr>
    <pageSetUpPr fitToPage="1"/>
  </sheetPr>
  <dimension ref="A1:AW201"/>
  <sheetViews>
    <sheetView tabSelected="1" zoomScaleNormal="100" workbookViewId="0">
      <selection activeCell="AR16" sqref="AR16"/>
    </sheetView>
  </sheetViews>
  <sheetFormatPr defaultColWidth="9.109375" defaultRowHeight="14.4" outlineLevelCol="1" x14ac:dyDescent="0.3"/>
  <cols>
    <col min="1" max="1" width="17.6640625" style="2" customWidth="1"/>
    <col min="2" max="2" width="11.88671875" style="2" customWidth="1"/>
    <col min="3" max="3" width="12.88671875" style="2" customWidth="1"/>
    <col min="4" max="4" width="10.109375" style="2" customWidth="1"/>
    <col min="5" max="5" width="4.88671875" style="2" customWidth="1"/>
    <col min="6" max="6" width="14.44140625" style="2" customWidth="1"/>
    <col min="7" max="7" width="9.109375" style="2"/>
    <col min="8" max="8" width="16.88671875" style="2" customWidth="1"/>
    <col min="9" max="9" width="11.33203125" style="2" customWidth="1"/>
    <col min="10" max="10" width="9.6640625" style="2" customWidth="1"/>
    <col min="11" max="11" width="13" style="2" customWidth="1"/>
    <col min="12" max="12" width="1.6640625" style="2" hidden="1" customWidth="1" outlineLevel="1"/>
    <col min="13" max="13" width="17.33203125" style="2" hidden="1" customWidth="1" outlineLevel="1"/>
    <col min="14" max="14" width="2.44140625" style="2" hidden="1" customWidth="1" outlineLevel="1"/>
    <col min="15" max="15" width="20.33203125" style="2" hidden="1" customWidth="1" outlineLevel="1"/>
    <col min="16" max="16" width="4.33203125" style="2" hidden="1" customWidth="1" outlineLevel="1"/>
    <col min="17" max="17" width="6" style="2" hidden="1" customWidth="1" outlineLevel="1"/>
    <col min="18" max="18" width="3.5546875" style="2" hidden="1" customWidth="1" outlineLevel="1"/>
    <col min="19" max="19" width="17.33203125" style="2" hidden="1" customWidth="1" outlineLevel="1"/>
    <col min="20" max="20" width="2" style="2" hidden="1" customWidth="1" outlineLevel="1"/>
    <col min="21" max="21" width="1.88671875" style="2" hidden="1" customWidth="1" outlineLevel="1"/>
    <col min="22" max="22" width="16" style="2" hidden="1" customWidth="1" outlineLevel="1"/>
    <col min="23" max="23" width="2.109375" style="2" hidden="1" customWidth="1" outlineLevel="1"/>
    <col min="24" max="24" width="4.88671875" style="2" hidden="1" customWidth="1" outlineLevel="1"/>
    <col min="25" max="25" width="2" style="2" hidden="1" customWidth="1" outlineLevel="1"/>
    <col min="26" max="26" width="4" style="2" hidden="1" customWidth="1" outlineLevel="1"/>
    <col min="27" max="27" width="1.44140625" style="2" hidden="1" customWidth="1" outlineLevel="1"/>
    <col min="28" max="28" width="1.5546875" style="2" hidden="1" customWidth="1" outlineLevel="1"/>
    <col min="29" max="29" width="1.6640625" style="2" hidden="1" customWidth="1" outlineLevel="1"/>
    <col min="30" max="30" width="19.88671875" style="2" hidden="1" customWidth="1" outlineLevel="1"/>
    <col min="31" max="31" width="20.6640625" style="2" hidden="1" customWidth="1" outlineLevel="1"/>
    <col min="32" max="32" width="22.109375" style="2" hidden="1" customWidth="1" outlineLevel="1"/>
    <col min="33" max="33" width="13.33203125" style="2" hidden="1" customWidth="1" outlineLevel="1"/>
    <col min="34" max="34" width="12.5546875" style="2" hidden="1" customWidth="1" outlineLevel="1"/>
    <col min="35" max="35" width="8" style="2" hidden="1" customWidth="1" outlineLevel="1"/>
    <col min="36" max="36" width="13.44140625" style="2" hidden="1" customWidth="1" outlineLevel="1"/>
    <col min="37" max="37" width="14.88671875" style="2" hidden="1" customWidth="1" outlineLevel="1"/>
    <col min="38" max="38" width="1.6640625" style="2" hidden="1" customWidth="1" outlineLevel="1"/>
    <col min="39" max="39" width="47" style="2" hidden="1" customWidth="1" outlineLevel="1"/>
    <col min="40" max="40" width="8.6640625" style="2" hidden="1" customWidth="1" outlineLevel="1"/>
    <col min="41" max="41" width="8.109375" style="2" hidden="1" customWidth="1" outlineLevel="1"/>
    <col min="42" max="42" width="9.109375" style="2" customWidth="1" collapsed="1"/>
    <col min="43" max="43" width="5.5546875" style="2" customWidth="1"/>
    <col min="44" max="44" width="42.33203125" style="2" customWidth="1"/>
    <col min="45" max="45" width="7" style="2" customWidth="1"/>
    <col min="46" max="46" width="15.6640625" style="2" customWidth="1"/>
    <col min="47" max="47" width="17.109375" style="2" customWidth="1"/>
    <col min="48" max="48" width="15.6640625" style="2" customWidth="1"/>
    <col min="49" max="49" width="17" style="2" customWidth="1"/>
    <col min="50" max="16384" width="9.109375" style="2"/>
  </cols>
  <sheetData>
    <row r="1" spans="1:35" ht="18" x14ac:dyDescent="0.3">
      <c r="A1" s="84" t="s">
        <v>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</row>
    <row r="2" spans="1:35" ht="15.75" customHeight="1" thickBot="1" x14ac:dyDescent="0.35">
      <c r="A2" s="85" t="s">
        <v>0</v>
      </c>
      <c r="B2" s="85"/>
      <c r="C2" s="85"/>
      <c r="E2" s="48"/>
      <c r="F2" s="85" t="s">
        <v>1</v>
      </c>
      <c r="G2" s="85"/>
      <c r="H2" s="85"/>
      <c r="I2" s="48"/>
      <c r="J2" s="48"/>
      <c r="K2" s="83" t="s">
        <v>9</v>
      </c>
    </row>
    <row r="3" spans="1:35" ht="15" thickBot="1" x14ac:dyDescent="0.35">
      <c r="A3" s="51" t="s">
        <v>5</v>
      </c>
      <c r="B3" s="86"/>
      <c r="C3" s="87"/>
      <c r="E3" s="51"/>
      <c r="F3" s="81" t="s">
        <v>7</v>
      </c>
      <c r="G3" s="82"/>
      <c r="H3" s="54"/>
      <c r="I3" s="48"/>
      <c r="J3" s="3"/>
      <c r="K3" s="83"/>
      <c r="L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</row>
    <row r="4" spans="1:35" ht="5.25" customHeight="1" thickBot="1" x14ac:dyDescent="0.35">
      <c r="A4" s="51"/>
      <c r="B4" s="25"/>
      <c r="C4" s="25"/>
      <c r="E4" s="18"/>
      <c r="F4" s="18"/>
      <c r="G4" s="18"/>
      <c r="H4" s="4"/>
      <c r="I4" s="48"/>
      <c r="J4" s="5"/>
      <c r="K4" s="73"/>
    </row>
    <row r="5" spans="1:35" ht="15.75" customHeight="1" thickBot="1" x14ac:dyDescent="0.35">
      <c r="A5" s="51" t="s">
        <v>10</v>
      </c>
      <c r="B5" s="79"/>
      <c r="C5" s="80"/>
      <c r="D5" s="6" t="str">
        <f>IFERROR(IF(B3="Austrumvidzemes",VLOOKUP(B5,$O$19:$P$26,2,0),IF(B3="Dienvidkurzemes",VLOOKUP(B5,$O$28:$P$38,2,0),IF(B3="Dienvidlatgales",VLOOKUP(B5,$O$40:$P$46,2,0),IF(B3="Rietumvidzemes",VLOOKUP(B5,$O$48:$P$55,2,0),IF(B3="Vidusdaugavas",VLOOKUP(B5,$O$57:$P$64,2,0),IF(B3="Zemgales",VLOOKUP(B5,$O$66:$P$73,2,0),IF(B3="Ziemeļkurzemes",VLOOKUP(B5,$O$75:$P$83,2,0),VLOOKUP(B5,$O$85:$P$91,2,0)))))))),"Nepareizs iecirknis")</f>
        <v>Nepareizs iecirknis</v>
      </c>
      <c r="E5" s="7"/>
      <c r="F5" s="81" t="s">
        <v>12</v>
      </c>
      <c r="G5" s="82"/>
      <c r="H5" s="55"/>
      <c r="I5" s="48"/>
      <c r="J5" s="5"/>
      <c r="K5" s="73"/>
    </row>
    <row r="6" spans="1:35" ht="5.25" customHeight="1" thickBot="1" x14ac:dyDescent="0.35">
      <c r="A6" s="51"/>
      <c r="B6" s="25"/>
      <c r="C6" s="25"/>
      <c r="D6" s="8"/>
      <c r="E6" s="9"/>
      <c r="F6" s="1"/>
      <c r="G6" s="1"/>
      <c r="I6" s="48"/>
      <c r="J6" s="5"/>
    </row>
    <row r="7" spans="1:35" ht="15.75" customHeight="1" thickBot="1" x14ac:dyDescent="0.35">
      <c r="A7" s="51" t="s">
        <v>3</v>
      </c>
      <c r="B7" s="93"/>
      <c r="C7" s="94"/>
      <c r="D7" s="99" t="s">
        <v>173</v>
      </c>
      <c r="E7" s="100"/>
      <c r="F7" s="100"/>
      <c r="G7" s="101"/>
      <c r="H7" s="56"/>
      <c r="I7" s="48"/>
      <c r="J7" s="5"/>
    </row>
    <row r="8" spans="1:35" ht="3.75" customHeight="1" thickBot="1" x14ac:dyDescent="0.35">
      <c r="A8" s="51"/>
      <c r="B8" s="25"/>
      <c r="C8" s="25"/>
      <c r="E8" s="18"/>
      <c r="F8" s="18"/>
      <c r="G8" s="18"/>
      <c r="H8" s="4"/>
      <c r="I8" s="48"/>
      <c r="J8" s="5"/>
    </row>
    <row r="9" spans="1:35" ht="15.75" customHeight="1" thickBot="1" x14ac:dyDescent="0.35">
      <c r="A9" s="51" t="s">
        <v>2</v>
      </c>
      <c r="B9" s="93"/>
      <c r="C9" s="94"/>
      <c r="E9" s="51"/>
      <c r="F9" s="81" t="s">
        <v>14</v>
      </c>
      <c r="G9" s="81"/>
      <c r="H9" s="57"/>
      <c r="I9" s="48"/>
      <c r="J9" s="5"/>
      <c r="AD9" s="2" t="s">
        <v>4</v>
      </c>
    </row>
    <row r="10" spans="1:35" ht="5.25" customHeight="1" thickBot="1" x14ac:dyDescent="0.35">
      <c r="A10" s="51"/>
      <c r="B10" s="25"/>
      <c r="C10" s="25"/>
      <c r="E10" s="1"/>
      <c r="F10" s="1"/>
      <c r="G10" s="1"/>
      <c r="I10" s="48"/>
      <c r="J10" s="5"/>
    </row>
    <row r="11" spans="1:35" ht="15.75" customHeight="1" thickBot="1" x14ac:dyDescent="0.35">
      <c r="A11" s="51" t="s">
        <v>15</v>
      </c>
      <c r="B11" s="93"/>
      <c r="C11" s="94"/>
      <c r="E11" s="81" t="s">
        <v>217</v>
      </c>
      <c r="F11" s="81"/>
      <c r="G11" s="82"/>
      <c r="H11" s="56"/>
      <c r="I11" s="48"/>
      <c r="J11" s="88"/>
      <c r="K11" s="88"/>
    </row>
    <row r="12" spans="1:35" ht="22.5" customHeight="1" thickBot="1" x14ac:dyDescent="0.35">
      <c r="A12" s="89" t="s">
        <v>16</v>
      </c>
      <c r="B12" s="89"/>
      <c r="C12" s="89"/>
      <c r="D12" s="89"/>
      <c r="E12" s="89"/>
      <c r="F12" s="89"/>
      <c r="G12" s="89"/>
      <c r="H12" s="89"/>
      <c r="I12" s="89"/>
      <c r="J12" s="48"/>
      <c r="K12" s="48"/>
      <c r="L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</row>
    <row r="13" spans="1:35" ht="15" customHeight="1" x14ac:dyDescent="0.3">
      <c r="A13" s="90" t="s">
        <v>17</v>
      </c>
      <c r="B13" s="102" t="s">
        <v>18</v>
      </c>
      <c r="C13" s="103"/>
      <c r="D13" s="104"/>
      <c r="E13" s="43"/>
      <c r="H13" s="53"/>
    </row>
    <row r="14" spans="1:35" ht="15.75" customHeight="1" thickBot="1" x14ac:dyDescent="0.35">
      <c r="A14" s="91"/>
      <c r="B14" s="105">
        <f>H7</f>
        <v>0</v>
      </c>
      <c r="C14" s="106"/>
      <c r="D14" s="107"/>
      <c r="E14" s="43"/>
    </row>
    <row r="15" spans="1:35" ht="15" customHeight="1" thickBot="1" x14ac:dyDescent="0.35">
      <c r="A15" s="91"/>
      <c r="B15" s="95" t="s">
        <v>174</v>
      </c>
      <c r="C15" s="96"/>
      <c r="D15" s="97"/>
      <c r="E15" s="98"/>
    </row>
    <row r="16" spans="1:35" ht="40.5" customHeight="1" thickBot="1" x14ac:dyDescent="0.35">
      <c r="A16" s="92"/>
      <c r="B16" s="10" t="s">
        <v>19</v>
      </c>
      <c r="C16" s="11" t="s">
        <v>20</v>
      </c>
      <c r="D16" s="44" t="s">
        <v>21</v>
      </c>
      <c r="E16" s="98"/>
      <c r="K16" s="2" t="s">
        <v>4</v>
      </c>
      <c r="AD16" s="71" t="s">
        <v>220</v>
      </c>
      <c r="AE16" s="39" t="s">
        <v>175</v>
      </c>
      <c r="AF16" s="39" t="s">
        <v>176</v>
      </c>
    </row>
    <row r="17" spans="1:42" ht="19.5" customHeight="1" x14ac:dyDescent="0.3">
      <c r="A17" s="13">
        <v>1</v>
      </c>
      <c r="B17" s="58"/>
      <c r="C17" s="59"/>
      <c r="D17" s="45">
        <f t="shared" ref="D17:D31" si="0">B17+C17</f>
        <v>0</v>
      </c>
      <c r="E17" s="42"/>
      <c r="F17" s="116" t="s">
        <v>184</v>
      </c>
      <c r="G17" s="117" t="str">
        <f>IF(D31&gt;0,A31,IF(D30&gt;0,A30,IF(D29&gt;0,A29,IF(D28&gt;0,A28,IF(D27&gt;0,A27,IF(D26&gt;0,A26,IF(D25&gt;0,A25,IF(D24&gt;0,A24,IF(D23&gt;0,A23,IF(D22&gt;0,A22,IF(D21&gt;0,A21,IF(D20&gt;0,A20,IF(D19&gt;0,A19,IF(D18&gt;0,A18,IF(D17&gt;0,A17,"NAV DATU")))))))))))))))</f>
        <v>NAV DATU</v>
      </c>
      <c r="H17" s="116" t="s">
        <v>185</v>
      </c>
      <c r="I17" s="114" t="e">
        <f>(B32+C32)/G17</f>
        <v>#VALUE!</v>
      </c>
      <c r="AD17" s="12" t="s">
        <v>13</v>
      </c>
      <c r="AE17" s="40">
        <v>2400</v>
      </c>
      <c r="AF17" s="40">
        <v>2400</v>
      </c>
      <c r="AH17" s="68" t="s">
        <v>218</v>
      </c>
      <c r="AI17" s="68" t="s">
        <v>216</v>
      </c>
      <c r="AJ17" s="68" t="s">
        <v>175</v>
      </c>
      <c r="AK17" s="68" t="s">
        <v>176</v>
      </c>
    </row>
    <row r="18" spans="1:42" ht="19.5" customHeight="1" thickBot="1" x14ac:dyDescent="0.35">
      <c r="A18" s="15">
        <v>2</v>
      </c>
      <c r="B18" s="60"/>
      <c r="C18" s="61"/>
      <c r="D18" s="45">
        <f t="shared" si="0"/>
        <v>0</v>
      </c>
      <c r="E18" s="42"/>
      <c r="F18" s="116"/>
      <c r="G18" s="118"/>
      <c r="H18" s="116"/>
      <c r="I18" s="115"/>
      <c r="M18" s="2" t="s">
        <v>8</v>
      </c>
      <c r="O18" s="35" t="s">
        <v>42</v>
      </c>
      <c r="S18" s="2" t="s">
        <v>175</v>
      </c>
      <c r="T18" s="2">
        <v>2</v>
      </c>
      <c r="V18" s="2" t="s">
        <v>13</v>
      </c>
      <c r="X18" s="2" t="s">
        <v>193</v>
      </c>
      <c r="Z18" s="2">
        <v>100</v>
      </c>
      <c r="AD18" s="12" t="s">
        <v>22</v>
      </c>
      <c r="AE18" s="14">
        <v>1800</v>
      </c>
      <c r="AF18" s="14">
        <v>1800</v>
      </c>
      <c r="AH18" s="12" t="s">
        <v>13</v>
      </c>
      <c r="AI18" s="40" t="s">
        <v>193</v>
      </c>
      <c r="AJ18" s="40">
        <f>$AE$17</f>
        <v>2400</v>
      </c>
      <c r="AK18" s="40">
        <f>$AF$17</f>
        <v>2400</v>
      </c>
      <c r="AM18" s="2" t="str">
        <f>$AJ$17&amp;AH18&amp;AI18</f>
        <v>Pacilas ar kausuPriedeSl</v>
      </c>
      <c r="AN18" s="2">
        <f>AJ18</f>
        <v>2400</v>
      </c>
    </row>
    <row r="19" spans="1:42" ht="19.5" customHeight="1" thickBot="1" x14ac:dyDescent="0.35">
      <c r="A19" s="15">
        <v>3</v>
      </c>
      <c r="B19" s="60"/>
      <c r="C19" s="61"/>
      <c r="D19" s="45">
        <f t="shared" si="0"/>
        <v>0</v>
      </c>
      <c r="E19" s="42"/>
      <c r="F19" s="1"/>
      <c r="H19" s="1"/>
      <c r="M19" s="2" t="s">
        <v>35</v>
      </c>
      <c r="O19" s="37" t="s">
        <v>11</v>
      </c>
      <c r="S19" s="2" t="s">
        <v>176</v>
      </c>
      <c r="T19" s="2">
        <v>3</v>
      </c>
      <c r="V19" s="2" t="s">
        <v>22</v>
      </c>
      <c r="X19" s="2" t="s">
        <v>194</v>
      </c>
      <c r="Z19" s="2">
        <v>400</v>
      </c>
      <c r="AD19" s="12" t="s">
        <v>23</v>
      </c>
      <c r="AE19" s="14">
        <v>1800</v>
      </c>
      <c r="AF19" s="14">
        <v>1800</v>
      </c>
      <c r="AH19" s="12" t="s">
        <v>22</v>
      </c>
      <c r="AI19" s="40" t="s">
        <v>193</v>
      </c>
      <c r="AJ19" s="40">
        <f>$AE$18</f>
        <v>1800</v>
      </c>
      <c r="AK19" s="40">
        <f>$AF$18</f>
        <v>1800</v>
      </c>
      <c r="AM19" s="2" t="str">
        <f t="shared" ref="AM19:AM82" si="1">$AJ$17&amp;AH19&amp;AI19</f>
        <v>Pacilas ar kausuEgleSl</v>
      </c>
      <c r="AN19" s="2">
        <f t="shared" ref="AN19:AN82" si="2">AJ19</f>
        <v>1800</v>
      </c>
    </row>
    <row r="20" spans="1:42" ht="19.5" customHeight="1" x14ac:dyDescent="0.3">
      <c r="A20" s="15">
        <v>4</v>
      </c>
      <c r="B20" s="60"/>
      <c r="C20" s="61"/>
      <c r="D20" s="45">
        <f t="shared" si="0"/>
        <v>0</v>
      </c>
      <c r="E20" s="42"/>
      <c r="F20" s="108" t="s">
        <v>186</v>
      </c>
      <c r="G20" s="109">
        <v>200</v>
      </c>
      <c r="H20" s="111" t="s">
        <v>187</v>
      </c>
      <c r="I20" s="112" t="e">
        <f>I17*G20</f>
        <v>#VALUE!</v>
      </c>
      <c r="M20" s="2" t="s">
        <v>36</v>
      </c>
      <c r="O20" s="37" t="s">
        <v>43</v>
      </c>
      <c r="Q20" s="38" t="s">
        <v>44</v>
      </c>
      <c r="V20" s="2" t="s">
        <v>23</v>
      </c>
      <c r="X20" s="2" t="s">
        <v>195</v>
      </c>
      <c r="AD20" s="12" t="s">
        <v>24</v>
      </c>
      <c r="AE20" s="14">
        <v>1500</v>
      </c>
      <c r="AF20" s="14">
        <v>1500</v>
      </c>
      <c r="AH20" s="12" t="s">
        <v>23</v>
      </c>
      <c r="AI20" s="40" t="s">
        <v>193</v>
      </c>
      <c r="AJ20" s="40">
        <f>$AE$19</f>
        <v>1800</v>
      </c>
      <c r="AK20" s="40">
        <f>$AF$19</f>
        <v>1800</v>
      </c>
      <c r="AM20" s="2" t="str">
        <f t="shared" si="1"/>
        <v>Pacilas ar kausuMīkstie lapu kokiSl</v>
      </c>
      <c r="AN20" s="2">
        <f t="shared" si="2"/>
        <v>1800</v>
      </c>
    </row>
    <row r="21" spans="1:42" ht="19.5" customHeight="1" thickBot="1" x14ac:dyDescent="0.35">
      <c r="A21" s="15">
        <v>5</v>
      </c>
      <c r="B21" s="60"/>
      <c r="C21" s="61"/>
      <c r="D21" s="45">
        <f t="shared" si="0"/>
        <v>0</v>
      </c>
      <c r="E21" s="42"/>
      <c r="F21" s="108"/>
      <c r="G21" s="110"/>
      <c r="H21" s="111"/>
      <c r="I21" s="113"/>
      <c r="K21" s="5"/>
      <c r="M21" s="2" t="s">
        <v>37</v>
      </c>
      <c r="O21" s="37" t="s">
        <v>45</v>
      </c>
      <c r="Q21" s="38" t="s">
        <v>46</v>
      </c>
      <c r="V21" s="2" t="s">
        <v>24</v>
      </c>
      <c r="X21" s="2" t="s">
        <v>196</v>
      </c>
      <c r="AH21" s="12" t="s">
        <v>24</v>
      </c>
      <c r="AI21" s="40" t="s">
        <v>193</v>
      </c>
      <c r="AJ21" s="40">
        <f>$AE$20</f>
        <v>1500</v>
      </c>
      <c r="AK21" s="40">
        <f>$AF$20</f>
        <v>1500</v>
      </c>
      <c r="AM21" s="2" t="str">
        <f t="shared" si="1"/>
        <v>Pacilas ar kausuCietie lapu kokiSl</v>
      </c>
      <c r="AN21" s="2">
        <f t="shared" si="2"/>
        <v>1500</v>
      </c>
    </row>
    <row r="22" spans="1:42" ht="19.5" customHeight="1" x14ac:dyDescent="0.3">
      <c r="A22" s="15">
        <v>6</v>
      </c>
      <c r="B22" s="60"/>
      <c r="C22" s="61"/>
      <c r="D22" s="45">
        <f t="shared" si="0"/>
        <v>0</v>
      </c>
      <c r="E22" s="42"/>
      <c r="F22" s="1"/>
      <c r="I22" s="67"/>
      <c r="K22" s="5"/>
      <c r="M22" s="2" t="s">
        <v>38</v>
      </c>
      <c r="O22" s="37" t="s">
        <v>47</v>
      </c>
      <c r="Q22" s="38" t="s">
        <v>48</v>
      </c>
      <c r="X22" s="2" t="s">
        <v>197</v>
      </c>
      <c r="AD22" s="70" t="s">
        <v>219</v>
      </c>
      <c r="AE22" s="39" t="s">
        <v>175</v>
      </c>
      <c r="AF22" s="39" t="s">
        <v>176</v>
      </c>
      <c r="AH22" s="12" t="s">
        <v>13</v>
      </c>
      <c r="AI22" s="40" t="s">
        <v>194</v>
      </c>
      <c r="AJ22" s="40">
        <f>$AE$17</f>
        <v>2400</v>
      </c>
      <c r="AK22" s="40">
        <f>$AF$17</f>
        <v>2400</v>
      </c>
      <c r="AM22" s="2" t="str">
        <f t="shared" si="1"/>
        <v>Pacilas ar kausuPriedeMr</v>
      </c>
      <c r="AN22" s="2">
        <f t="shared" si="2"/>
        <v>2400</v>
      </c>
    </row>
    <row r="23" spans="1:42" ht="19.5" customHeight="1" x14ac:dyDescent="0.3">
      <c r="A23" s="15">
        <v>7</v>
      </c>
      <c r="B23" s="60"/>
      <c r="C23" s="61"/>
      <c r="D23" s="45">
        <f t="shared" si="0"/>
        <v>0</v>
      </c>
      <c r="E23" s="42"/>
      <c r="F23" s="128"/>
      <c r="G23" s="128"/>
      <c r="H23" s="128"/>
      <c r="I23" s="128"/>
      <c r="K23" s="5"/>
      <c r="M23" s="2" t="s">
        <v>39</v>
      </c>
      <c r="O23" s="37" t="s">
        <v>49</v>
      </c>
      <c r="Q23" s="38" t="s">
        <v>50</v>
      </c>
      <c r="X23" s="2" t="s">
        <v>198</v>
      </c>
      <c r="AD23" s="12" t="s">
        <v>13</v>
      </c>
      <c r="AE23" s="40">
        <v>2400</v>
      </c>
      <c r="AF23" s="40">
        <v>2400</v>
      </c>
      <c r="AH23" s="12" t="s">
        <v>22</v>
      </c>
      <c r="AI23" s="40" t="s">
        <v>194</v>
      </c>
      <c r="AJ23" s="40">
        <f>$AE$18</f>
        <v>1800</v>
      </c>
      <c r="AK23" s="40">
        <f>$AF$18</f>
        <v>1800</v>
      </c>
      <c r="AM23" s="2" t="str">
        <f t="shared" si="1"/>
        <v>Pacilas ar kausuEgleMr</v>
      </c>
      <c r="AN23" s="2">
        <f t="shared" si="2"/>
        <v>1800</v>
      </c>
    </row>
    <row r="24" spans="1:42" ht="19.5" customHeight="1" x14ac:dyDescent="0.3">
      <c r="A24" s="15">
        <v>8</v>
      </c>
      <c r="B24" s="60"/>
      <c r="C24" s="61"/>
      <c r="D24" s="45">
        <f t="shared" si="0"/>
        <v>0</v>
      </c>
      <c r="E24" s="42"/>
      <c r="F24" s="128" t="s">
        <v>27</v>
      </c>
      <c r="G24" s="128"/>
      <c r="H24" s="128"/>
      <c r="I24" s="128"/>
      <c r="K24" s="5"/>
      <c r="M24" s="2" t="s">
        <v>40</v>
      </c>
      <c r="O24" s="37" t="s">
        <v>51</v>
      </c>
      <c r="Q24" s="38" t="s">
        <v>52</v>
      </c>
      <c r="X24" s="2" t="s">
        <v>203</v>
      </c>
      <c r="AD24" s="12" t="s">
        <v>22</v>
      </c>
      <c r="AE24" s="40">
        <v>2000</v>
      </c>
      <c r="AF24" s="40">
        <v>2000</v>
      </c>
      <c r="AH24" s="12" t="s">
        <v>23</v>
      </c>
      <c r="AI24" s="40" t="s">
        <v>194</v>
      </c>
      <c r="AJ24" s="40">
        <f>$AE$19</f>
        <v>1800</v>
      </c>
      <c r="AK24" s="40">
        <f>$AF$19</f>
        <v>1800</v>
      </c>
      <c r="AM24" s="2" t="str">
        <f t="shared" si="1"/>
        <v>Pacilas ar kausuMīkstie lapu kokiMr</v>
      </c>
      <c r="AN24" s="2">
        <f t="shared" si="2"/>
        <v>1800</v>
      </c>
    </row>
    <row r="25" spans="1:42" ht="19.5" customHeight="1" thickBot="1" x14ac:dyDescent="0.35">
      <c r="A25" s="15">
        <v>9</v>
      </c>
      <c r="B25" s="60"/>
      <c r="C25" s="61"/>
      <c r="D25" s="45">
        <f t="shared" si="0"/>
        <v>0</v>
      </c>
      <c r="E25" s="42"/>
      <c r="F25" s="18"/>
      <c r="G25" s="4"/>
      <c r="H25" s="4"/>
      <c r="I25" s="4"/>
      <c r="K25" s="5"/>
      <c r="M25" s="2" t="s">
        <v>41</v>
      </c>
      <c r="O25" s="37" t="s">
        <v>53</v>
      </c>
      <c r="Q25" s="38" t="s">
        <v>54</v>
      </c>
      <c r="X25" s="2" t="s">
        <v>199</v>
      </c>
      <c r="AD25" s="12" t="s">
        <v>23</v>
      </c>
      <c r="AE25" s="40">
        <v>2000</v>
      </c>
      <c r="AF25" s="40">
        <v>2000</v>
      </c>
      <c r="AH25" s="12" t="s">
        <v>24</v>
      </c>
      <c r="AI25" s="40" t="s">
        <v>194</v>
      </c>
      <c r="AJ25" s="40">
        <f>$AE$20</f>
        <v>1500</v>
      </c>
      <c r="AK25" s="40">
        <f>$AF$20</f>
        <v>1500</v>
      </c>
      <c r="AM25" s="2" t="str">
        <f t="shared" si="1"/>
        <v>Pacilas ar kausuCietie lapu kokiMr</v>
      </c>
      <c r="AN25" s="2">
        <f t="shared" si="2"/>
        <v>1500</v>
      </c>
    </row>
    <row r="26" spans="1:42" ht="19.5" customHeight="1" x14ac:dyDescent="0.3">
      <c r="A26" s="15">
        <v>10</v>
      </c>
      <c r="B26" s="60"/>
      <c r="C26" s="61"/>
      <c r="D26" s="45">
        <f t="shared" si="0"/>
        <v>0</v>
      </c>
      <c r="E26" s="42"/>
      <c r="F26" s="139" t="s">
        <v>221</v>
      </c>
      <c r="G26" s="140" t="e">
        <f>I20-AD30</f>
        <v>#VALUE!</v>
      </c>
      <c r="H26" s="126" t="s">
        <v>222</v>
      </c>
      <c r="I26" s="127"/>
      <c r="J26" s="127"/>
      <c r="K26" s="5"/>
      <c r="M26" s="36"/>
      <c r="O26" s="37" t="s">
        <v>55</v>
      </c>
      <c r="Q26" s="38" t="s">
        <v>56</v>
      </c>
      <c r="X26" s="2" t="s">
        <v>200</v>
      </c>
      <c r="AD26" s="12" t="s">
        <v>24</v>
      </c>
      <c r="AE26" s="14">
        <v>1500</v>
      </c>
      <c r="AF26" s="14">
        <v>1500</v>
      </c>
      <c r="AH26" s="12" t="s">
        <v>13</v>
      </c>
      <c r="AI26" s="40" t="s">
        <v>195</v>
      </c>
      <c r="AJ26" s="40">
        <f>$AE$17</f>
        <v>2400</v>
      </c>
      <c r="AK26" s="40">
        <f>$AF$17</f>
        <v>2400</v>
      </c>
      <c r="AM26" s="2" t="str">
        <f t="shared" si="1"/>
        <v>Pacilas ar kausuPriedeLn</v>
      </c>
      <c r="AN26" s="2">
        <f t="shared" si="2"/>
        <v>2400</v>
      </c>
    </row>
    <row r="27" spans="1:42" ht="19.5" customHeight="1" thickBot="1" x14ac:dyDescent="0.35">
      <c r="A27" s="15">
        <v>11</v>
      </c>
      <c r="B27" s="60"/>
      <c r="C27" s="61"/>
      <c r="D27" s="45">
        <f t="shared" si="0"/>
        <v>0</v>
      </c>
      <c r="E27" s="42"/>
      <c r="F27" s="139"/>
      <c r="G27" s="141"/>
      <c r="H27" s="126"/>
      <c r="I27" s="127"/>
      <c r="J27" s="127"/>
      <c r="K27" s="5"/>
      <c r="M27" s="36"/>
      <c r="O27" s="35" t="s">
        <v>42</v>
      </c>
      <c r="Q27" s="38" t="s">
        <v>57</v>
      </c>
      <c r="X27" s="2" t="s">
        <v>201</v>
      </c>
      <c r="AH27" s="12" t="s">
        <v>22</v>
      </c>
      <c r="AI27" s="40" t="s">
        <v>195</v>
      </c>
      <c r="AJ27" s="40">
        <f>$AE$18</f>
        <v>1800</v>
      </c>
      <c r="AK27" s="40">
        <f>$AF$18</f>
        <v>1800</v>
      </c>
      <c r="AM27" s="2" t="str">
        <f t="shared" si="1"/>
        <v>Pacilas ar kausuEgleLn</v>
      </c>
      <c r="AN27" s="2">
        <f t="shared" si="2"/>
        <v>1800</v>
      </c>
    </row>
    <row r="28" spans="1:42" ht="19.5" customHeight="1" thickBot="1" x14ac:dyDescent="0.35">
      <c r="A28" s="15">
        <v>12</v>
      </c>
      <c r="B28" s="60"/>
      <c r="C28" s="61"/>
      <c r="D28" s="45">
        <f t="shared" si="0"/>
        <v>0</v>
      </c>
      <c r="E28" s="42"/>
      <c r="F28" s="1"/>
      <c r="H28" s="19"/>
      <c r="I28" s="20"/>
      <c r="J28" s="50"/>
      <c r="K28" s="5"/>
      <c r="M28" s="36"/>
      <c r="O28" s="37" t="s">
        <v>58</v>
      </c>
      <c r="Q28" s="38"/>
      <c r="X28" s="2" t="s">
        <v>202</v>
      </c>
      <c r="AD28" s="4"/>
      <c r="AH28" s="12" t="s">
        <v>23</v>
      </c>
      <c r="AI28" s="40" t="s">
        <v>195</v>
      </c>
      <c r="AJ28" s="40">
        <f>$AE$19</f>
        <v>1800</v>
      </c>
      <c r="AK28" s="40">
        <f>$AF$19</f>
        <v>1800</v>
      </c>
      <c r="AM28" s="2" t="str">
        <f t="shared" si="1"/>
        <v>Pacilas ar kausuMīkstie lapu kokiLn</v>
      </c>
      <c r="AN28" s="2">
        <f t="shared" si="2"/>
        <v>1800</v>
      </c>
    </row>
    <row r="29" spans="1:42" ht="19.5" customHeight="1" x14ac:dyDescent="0.3">
      <c r="A29" s="15">
        <v>13</v>
      </c>
      <c r="B29" s="60"/>
      <c r="C29" s="61"/>
      <c r="D29" s="45">
        <f t="shared" si="0"/>
        <v>0</v>
      </c>
      <c r="E29" s="42"/>
      <c r="F29" s="142" t="s">
        <v>188</v>
      </c>
      <c r="G29" s="143" t="e">
        <f>IF(AD30&gt;0,(B32*100/(B32+C32)),"-")</f>
        <v>#N/A</v>
      </c>
      <c r="H29" s="145" t="s">
        <v>177</v>
      </c>
      <c r="I29" s="145"/>
      <c r="K29" s="5"/>
      <c r="O29" s="37" t="s">
        <v>59</v>
      </c>
      <c r="Q29" s="38" t="s">
        <v>60</v>
      </c>
      <c r="X29" s="2" t="s">
        <v>204</v>
      </c>
      <c r="AD29" s="4"/>
      <c r="AH29" s="12" t="s">
        <v>24</v>
      </c>
      <c r="AI29" s="40" t="s">
        <v>195</v>
      </c>
      <c r="AJ29" s="40">
        <f>$AE$20</f>
        <v>1500</v>
      </c>
      <c r="AK29" s="40">
        <f>$AF$20</f>
        <v>1500</v>
      </c>
      <c r="AM29" s="2" t="str">
        <f t="shared" si="1"/>
        <v>Pacilas ar kausuCietie lapu kokiLn</v>
      </c>
      <c r="AN29" s="2">
        <f t="shared" si="2"/>
        <v>1500</v>
      </c>
    </row>
    <row r="30" spans="1:42" ht="19.5" customHeight="1" thickBot="1" x14ac:dyDescent="0.35">
      <c r="A30" s="15">
        <v>14</v>
      </c>
      <c r="B30" s="60"/>
      <c r="C30" s="61"/>
      <c r="D30" s="45">
        <f t="shared" si="0"/>
        <v>0</v>
      </c>
      <c r="E30" s="42"/>
      <c r="F30" s="142"/>
      <c r="G30" s="144"/>
      <c r="H30" s="145"/>
      <c r="I30" s="145"/>
      <c r="K30" s="5"/>
      <c r="O30" s="37" t="s">
        <v>61</v>
      </c>
      <c r="Q30" s="38" t="s">
        <v>62</v>
      </c>
      <c r="X30" s="2" t="s">
        <v>205</v>
      </c>
      <c r="AD30" s="16" t="e">
        <f>VLOOKUP(AE30,$AM$18:$AN$201,2,FALSE)</f>
        <v>#N/A</v>
      </c>
      <c r="AE30" s="70" t="str">
        <f>H3&amp;H7&amp;H11</f>
        <v/>
      </c>
      <c r="AG30" s="4"/>
      <c r="AH30" s="12" t="s">
        <v>13</v>
      </c>
      <c r="AI30" s="40" t="s">
        <v>196</v>
      </c>
      <c r="AJ30" s="40">
        <f>$AE$17</f>
        <v>2400</v>
      </c>
      <c r="AK30" s="40">
        <f>$AF$17</f>
        <v>2400</v>
      </c>
      <c r="AM30" s="2" t="str">
        <f t="shared" si="1"/>
        <v>Pacilas ar kausuPriedeDm</v>
      </c>
      <c r="AN30" s="2">
        <f t="shared" si="2"/>
        <v>2400</v>
      </c>
    </row>
    <row r="31" spans="1:42" ht="19.5" customHeight="1" thickBot="1" x14ac:dyDescent="0.35">
      <c r="A31" s="21">
        <v>15</v>
      </c>
      <c r="B31" s="62"/>
      <c r="C31" s="63"/>
      <c r="D31" s="46">
        <f t="shared" si="0"/>
        <v>0</v>
      </c>
      <c r="E31" s="42"/>
      <c r="K31" s="5"/>
      <c r="O31" s="37" t="s">
        <v>63</v>
      </c>
      <c r="Q31" s="38" t="s">
        <v>64</v>
      </c>
      <c r="X31" s="2" t="s">
        <v>206</v>
      </c>
      <c r="AG31" s="4"/>
      <c r="AH31" s="12" t="s">
        <v>22</v>
      </c>
      <c r="AI31" s="40" t="s">
        <v>196</v>
      </c>
      <c r="AJ31" s="40">
        <f>$AE$18</f>
        <v>1800</v>
      </c>
      <c r="AK31" s="40">
        <f>$AF$18</f>
        <v>1800</v>
      </c>
      <c r="AM31" s="2" t="str">
        <f t="shared" si="1"/>
        <v>Pacilas ar kausuEgleDm</v>
      </c>
      <c r="AN31" s="2">
        <f t="shared" si="2"/>
        <v>1800</v>
      </c>
    </row>
    <row r="32" spans="1:42" ht="19.5" customHeight="1" thickBot="1" x14ac:dyDescent="0.35">
      <c r="A32" s="23" t="s">
        <v>183</v>
      </c>
      <c r="B32" s="10">
        <f>SUM(B17:B31)</f>
        <v>0</v>
      </c>
      <c r="C32" s="11">
        <f>SUM(C17:C31)</f>
        <v>0</v>
      </c>
      <c r="D32" s="47">
        <f>SUM(D17:D31)</f>
        <v>0</v>
      </c>
      <c r="E32" s="42"/>
      <c r="G32" s="22"/>
      <c r="H32" s="120" t="s">
        <v>25</v>
      </c>
      <c r="I32" s="121"/>
      <c r="K32" s="5"/>
      <c r="O32" s="37" t="s">
        <v>65</v>
      </c>
      <c r="Q32" s="38" t="s">
        <v>66</v>
      </c>
      <c r="S32" s="25"/>
      <c r="T32" s="25"/>
      <c r="X32" s="2" t="s">
        <v>207</v>
      </c>
      <c r="AD32" s="16">
        <v>89.99</v>
      </c>
      <c r="AE32" s="4"/>
      <c r="AF32" s="4"/>
      <c r="AG32" s="4"/>
      <c r="AH32" s="12" t="s">
        <v>23</v>
      </c>
      <c r="AI32" s="40" t="s">
        <v>196</v>
      </c>
      <c r="AJ32" s="40">
        <f>$AE$19</f>
        <v>1800</v>
      </c>
      <c r="AK32" s="40">
        <f>$AF$19</f>
        <v>1800</v>
      </c>
      <c r="AM32" s="2" t="str">
        <f t="shared" si="1"/>
        <v>Pacilas ar kausuMīkstie lapu kokiDm</v>
      </c>
      <c r="AN32" s="2">
        <f t="shared" si="2"/>
        <v>1800</v>
      </c>
      <c r="AP32" s="2" t="s">
        <v>4</v>
      </c>
    </row>
    <row r="33" spans="1:44" ht="19.5" customHeight="1" x14ac:dyDescent="0.3">
      <c r="G33" s="24"/>
      <c r="H33" s="122" t="s">
        <v>26</v>
      </c>
      <c r="I33" s="121"/>
      <c r="O33" s="37" t="s">
        <v>67</v>
      </c>
      <c r="Q33" s="38" t="s">
        <v>68</v>
      </c>
      <c r="S33" s="25"/>
      <c r="T33" s="25"/>
      <c r="X33" s="2" t="s">
        <v>208</v>
      </c>
      <c r="AE33" s="4"/>
      <c r="AF33" s="4"/>
      <c r="AG33" s="4"/>
      <c r="AH33" s="12" t="s">
        <v>24</v>
      </c>
      <c r="AI33" s="40" t="s">
        <v>196</v>
      </c>
      <c r="AJ33" s="40">
        <f>$AE$20</f>
        <v>1500</v>
      </c>
      <c r="AK33" s="40">
        <f>$AF$20</f>
        <v>1500</v>
      </c>
      <c r="AM33" s="2" t="str">
        <f t="shared" si="1"/>
        <v>Pacilas ar kausuCietie lapu kokiDm</v>
      </c>
      <c r="AN33" s="2">
        <f t="shared" si="2"/>
        <v>1500</v>
      </c>
    </row>
    <row r="34" spans="1:44" ht="15" thickBot="1" x14ac:dyDescent="0.35">
      <c r="A34" s="49"/>
      <c r="B34" s="49"/>
      <c r="C34" s="49"/>
      <c r="D34" s="49"/>
      <c r="E34" s="49"/>
      <c r="F34" s="49"/>
      <c r="G34" s="49"/>
      <c r="H34" s="49"/>
      <c r="I34" s="26"/>
      <c r="J34" s="26"/>
      <c r="K34" s="26"/>
      <c r="L34" s="25"/>
      <c r="N34" s="25"/>
      <c r="O34" s="37" t="s">
        <v>69</v>
      </c>
      <c r="Q34" s="38" t="s">
        <v>70</v>
      </c>
      <c r="R34" s="25"/>
      <c r="S34" s="25"/>
      <c r="T34" s="25"/>
      <c r="U34" s="25"/>
      <c r="V34" s="25"/>
      <c r="W34" s="25"/>
      <c r="X34" s="2" t="s">
        <v>209</v>
      </c>
      <c r="AC34" s="25"/>
      <c r="AD34" s="16">
        <v>-201</v>
      </c>
      <c r="AE34" s="25"/>
      <c r="AF34" s="25"/>
      <c r="AH34" s="12" t="s">
        <v>13</v>
      </c>
      <c r="AI34" s="40" t="s">
        <v>197</v>
      </c>
      <c r="AJ34" s="40">
        <f>$AE$17</f>
        <v>2400</v>
      </c>
      <c r="AK34" s="40">
        <f>$AF$17</f>
        <v>2400</v>
      </c>
      <c r="AM34" s="2" t="str">
        <f t="shared" si="1"/>
        <v>Pacilas ar kausuPriedeVr</v>
      </c>
      <c r="AN34" s="2">
        <f t="shared" si="2"/>
        <v>2400</v>
      </c>
    </row>
    <row r="35" spans="1:44" ht="26.25" customHeight="1" thickBot="1" x14ac:dyDescent="0.35">
      <c r="A35" s="81" t="s">
        <v>189</v>
      </c>
      <c r="B35" s="81"/>
      <c r="C35" s="64"/>
      <c r="D35" s="123" t="s">
        <v>190</v>
      </c>
      <c r="E35" s="81"/>
      <c r="F35" s="82"/>
      <c r="G35" s="64"/>
      <c r="H35" s="123" t="s">
        <v>191</v>
      </c>
      <c r="I35" s="81"/>
      <c r="J35" s="81"/>
      <c r="K35" s="64"/>
      <c r="L35" s="25"/>
      <c r="N35" s="25"/>
      <c r="O35" s="37" t="s">
        <v>71</v>
      </c>
      <c r="Q35" s="38" t="s">
        <v>72</v>
      </c>
      <c r="R35" s="25"/>
      <c r="S35" s="25"/>
      <c r="T35" s="25"/>
      <c r="U35" s="25"/>
      <c r="V35" s="25"/>
      <c r="W35" s="25"/>
      <c r="X35" s="2" t="s">
        <v>210</v>
      </c>
      <c r="AC35" s="25"/>
      <c r="AD35" s="16">
        <v>201</v>
      </c>
      <c r="AH35" s="12" t="s">
        <v>22</v>
      </c>
      <c r="AI35" s="40" t="s">
        <v>197</v>
      </c>
      <c r="AJ35" s="40">
        <f>$AE$18</f>
        <v>1800</v>
      </c>
      <c r="AK35" s="40">
        <f>$AF$18</f>
        <v>1800</v>
      </c>
      <c r="AM35" s="2" t="str">
        <f t="shared" si="1"/>
        <v>Pacilas ar kausuEgleVr</v>
      </c>
      <c r="AN35" s="2">
        <f t="shared" si="2"/>
        <v>1800</v>
      </c>
    </row>
    <row r="36" spans="1:44" x14ac:dyDescent="0.3">
      <c r="A36" s="119" t="s">
        <v>28</v>
      </c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25"/>
      <c r="N36" s="25"/>
      <c r="O36" s="37" t="s">
        <v>73</v>
      </c>
      <c r="Q36" s="38" t="s">
        <v>74</v>
      </c>
      <c r="R36" s="25"/>
      <c r="S36" s="25"/>
      <c r="T36" s="25"/>
      <c r="U36" s="25"/>
      <c r="V36" s="25"/>
      <c r="W36" s="25"/>
      <c r="X36" s="2" t="s">
        <v>211</v>
      </c>
      <c r="AC36" s="25"/>
      <c r="AD36" s="25"/>
      <c r="AE36" s="4"/>
      <c r="AF36" s="4"/>
      <c r="AH36" s="12" t="s">
        <v>23</v>
      </c>
      <c r="AI36" s="40" t="s">
        <v>197</v>
      </c>
      <c r="AJ36" s="40">
        <f>$AE$19</f>
        <v>1800</v>
      </c>
      <c r="AK36" s="40">
        <f>$AF$19</f>
        <v>1800</v>
      </c>
      <c r="AM36" s="2" t="str">
        <f t="shared" si="1"/>
        <v>Pacilas ar kausuMīkstie lapu kokiVr</v>
      </c>
      <c r="AN36" s="2">
        <f t="shared" si="2"/>
        <v>1800</v>
      </c>
    </row>
    <row r="37" spans="1:44" ht="15" thickBot="1" x14ac:dyDescent="0.35">
      <c r="A37" s="89" t="s">
        <v>29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25"/>
      <c r="N37" s="25"/>
      <c r="O37" s="37" t="s">
        <v>75</v>
      </c>
      <c r="Q37" s="38" t="s">
        <v>76</v>
      </c>
      <c r="R37" s="25"/>
      <c r="S37" s="28"/>
      <c r="T37" s="28"/>
      <c r="U37" s="25"/>
      <c r="V37" s="25"/>
      <c r="W37" s="25"/>
      <c r="X37" s="2" t="s">
        <v>212</v>
      </c>
      <c r="AC37" s="25"/>
      <c r="AD37" s="27"/>
      <c r="AE37" s="27"/>
      <c r="AF37" s="25"/>
      <c r="AH37" s="12" t="s">
        <v>24</v>
      </c>
      <c r="AI37" s="40" t="s">
        <v>197</v>
      </c>
      <c r="AJ37" s="40">
        <f>$AE$20</f>
        <v>1500</v>
      </c>
      <c r="AK37" s="40">
        <f>$AF$20</f>
        <v>1500</v>
      </c>
      <c r="AM37" s="2" t="str">
        <f t="shared" si="1"/>
        <v>Pacilas ar kausuCietie lapu kokiVr</v>
      </c>
      <c r="AN37" s="2">
        <f t="shared" si="2"/>
        <v>1500</v>
      </c>
    </row>
    <row r="38" spans="1:44" x14ac:dyDescent="0.3">
      <c r="A38" s="146"/>
      <c r="B38" s="147"/>
      <c r="C38" s="147"/>
      <c r="D38" s="147"/>
      <c r="E38" s="147"/>
      <c r="F38" s="147"/>
      <c r="G38" s="147"/>
      <c r="H38" s="147"/>
      <c r="I38" s="147"/>
      <c r="J38" s="147"/>
      <c r="K38" s="148"/>
      <c r="L38" s="25"/>
      <c r="N38" s="25"/>
      <c r="O38" s="37" t="s">
        <v>77</v>
      </c>
      <c r="Q38" s="38" t="s">
        <v>78</v>
      </c>
      <c r="R38" s="25"/>
      <c r="S38" s="28"/>
      <c r="T38" s="28"/>
      <c r="U38" s="25"/>
      <c r="V38" s="25"/>
      <c r="W38" s="25"/>
      <c r="X38" s="2" t="s">
        <v>213</v>
      </c>
      <c r="AC38" s="25"/>
      <c r="AD38" s="25"/>
      <c r="AE38" s="25"/>
      <c r="AF38" s="25"/>
      <c r="AH38" s="12" t="s">
        <v>13</v>
      </c>
      <c r="AI38" s="40" t="s">
        <v>198</v>
      </c>
      <c r="AJ38" s="40">
        <f>$AE$17</f>
        <v>2400</v>
      </c>
      <c r="AK38" s="40">
        <f>$AF$17</f>
        <v>2400</v>
      </c>
      <c r="AM38" s="2" t="str">
        <f t="shared" si="1"/>
        <v>Pacilas ar kausuPriedeGr</v>
      </c>
      <c r="AN38" s="2">
        <f t="shared" si="2"/>
        <v>2400</v>
      </c>
    </row>
    <row r="39" spans="1:44" x14ac:dyDescent="0.3">
      <c r="A39" s="149"/>
      <c r="B39" s="150"/>
      <c r="C39" s="150"/>
      <c r="D39" s="150"/>
      <c r="E39" s="150"/>
      <c r="F39" s="150"/>
      <c r="G39" s="150"/>
      <c r="H39" s="150"/>
      <c r="I39" s="150"/>
      <c r="J39" s="150"/>
      <c r="K39" s="151"/>
      <c r="L39" s="28"/>
      <c r="N39" s="28"/>
      <c r="O39" s="35" t="s">
        <v>42</v>
      </c>
      <c r="Q39" s="38" t="s">
        <v>79</v>
      </c>
      <c r="R39" s="28"/>
      <c r="S39" s="28"/>
      <c r="T39" s="28"/>
      <c r="U39" s="28"/>
      <c r="V39" s="28"/>
      <c r="W39" s="28"/>
      <c r="X39" s="2" t="s">
        <v>214</v>
      </c>
      <c r="AC39" s="28"/>
      <c r="AD39" s="28"/>
      <c r="AE39" s="28"/>
      <c r="AF39" s="28"/>
      <c r="AH39" s="12" t="s">
        <v>22</v>
      </c>
      <c r="AI39" s="40" t="s">
        <v>198</v>
      </c>
      <c r="AJ39" s="40">
        <f>$AE$18</f>
        <v>1800</v>
      </c>
      <c r="AK39" s="40">
        <f>$AF$18</f>
        <v>1800</v>
      </c>
      <c r="AM39" s="2" t="str">
        <f t="shared" si="1"/>
        <v>Pacilas ar kausuEgleGr</v>
      </c>
      <c r="AN39" s="2">
        <f t="shared" si="2"/>
        <v>1800</v>
      </c>
    </row>
    <row r="40" spans="1:44" ht="15" thickBot="1" x14ac:dyDescent="0.35">
      <c r="A40" s="152"/>
      <c r="B40" s="153"/>
      <c r="C40" s="153"/>
      <c r="D40" s="153"/>
      <c r="E40" s="153"/>
      <c r="F40" s="153"/>
      <c r="G40" s="153"/>
      <c r="H40" s="153"/>
      <c r="I40" s="153"/>
      <c r="J40" s="153"/>
      <c r="K40" s="154"/>
      <c r="L40" s="28"/>
      <c r="N40" s="28"/>
      <c r="O40" s="37" t="s">
        <v>80</v>
      </c>
      <c r="Q40" s="38"/>
      <c r="R40" s="28"/>
      <c r="S40" s="28"/>
      <c r="T40" s="28"/>
      <c r="U40" s="28"/>
      <c r="V40" s="28"/>
      <c r="W40" s="28"/>
      <c r="X40" s="2" t="s">
        <v>215</v>
      </c>
      <c r="AC40" s="28"/>
      <c r="AD40" s="28"/>
      <c r="AE40" s="28"/>
      <c r="AF40" s="28"/>
      <c r="AH40" s="12" t="s">
        <v>23</v>
      </c>
      <c r="AI40" s="40" t="s">
        <v>198</v>
      </c>
      <c r="AJ40" s="40">
        <f>$AE$19</f>
        <v>1800</v>
      </c>
      <c r="AK40" s="40">
        <f>$AF$19</f>
        <v>1800</v>
      </c>
      <c r="AM40" s="2" t="str">
        <f t="shared" si="1"/>
        <v>Pacilas ar kausuMīkstie lapu kokiGr</v>
      </c>
      <c r="AN40" s="2">
        <f t="shared" si="2"/>
        <v>1800</v>
      </c>
    </row>
    <row r="41" spans="1:44" ht="15" thickBot="1" x14ac:dyDescent="0.35">
      <c r="A41" s="29"/>
      <c r="B41" s="4"/>
      <c r="C41" s="4"/>
      <c r="D41" s="4"/>
      <c r="E41" s="4"/>
      <c r="F41" s="4"/>
      <c r="G41" s="4"/>
      <c r="H41" s="4"/>
      <c r="I41" s="4"/>
      <c r="J41" s="4"/>
      <c r="K41" s="4"/>
      <c r="L41" s="28"/>
      <c r="N41" s="28"/>
      <c r="O41" s="37" t="s">
        <v>81</v>
      </c>
      <c r="Q41" s="38" t="s">
        <v>82</v>
      </c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H41" s="12" t="s">
        <v>24</v>
      </c>
      <c r="AI41" s="40" t="s">
        <v>198</v>
      </c>
      <c r="AJ41" s="40">
        <f>$AE$20</f>
        <v>1500</v>
      </c>
      <c r="AK41" s="40">
        <f>$AF$20</f>
        <v>1500</v>
      </c>
      <c r="AM41" s="2" t="str">
        <f t="shared" si="1"/>
        <v>Pacilas ar kausuCietie lapu kokiGr</v>
      </c>
      <c r="AN41" s="2">
        <f t="shared" si="2"/>
        <v>1500</v>
      </c>
    </row>
    <row r="42" spans="1:44" ht="15" thickBot="1" x14ac:dyDescent="0.35">
      <c r="A42" s="5" t="s">
        <v>30</v>
      </c>
      <c r="B42" s="65"/>
      <c r="C42" s="30" t="s">
        <v>178</v>
      </c>
      <c r="D42" s="31"/>
      <c r="E42" s="31"/>
      <c r="F42" s="41"/>
      <c r="G42" s="41"/>
      <c r="H42" s="135" t="s">
        <v>182</v>
      </c>
      <c r="I42" s="135"/>
      <c r="J42" s="135"/>
      <c r="K42" s="135"/>
      <c r="L42" s="28"/>
      <c r="N42" s="28"/>
      <c r="O42" s="37" t="s">
        <v>83</v>
      </c>
      <c r="Q42" s="38" t="s">
        <v>84</v>
      </c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H42" s="12" t="s">
        <v>13</v>
      </c>
      <c r="AI42" s="40" t="s">
        <v>203</v>
      </c>
      <c r="AJ42" s="40">
        <f>$AE$17</f>
        <v>2400</v>
      </c>
      <c r="AK42" s="40">
        <f>$AF$17</f>
        <v>2400</v>
      </c>
      <c r="AM42" s="2" t="str">
        <f t="shared" si="1"/>
        <v>Pacilas ar kausuPriedeGs</v>
      </c>
      <c r="AN42" s="2">
        <f t="shared" si="2"/>
        <v>2400</v>
      </c>
    </row>
    <row r="43" spans="1:44" ht="15" thickBot="1" x14ac:dyDescent="0.35">
      <c r="A43" s="5"/>
      <c r="B43" s="65"/>
      <c r="C43" s="30" t="s">
        <v>179</v>
      </c>
      <c r="D43" s="31"/>
      <c r="E43" s="31"/>
      <c r="F43" s="41"/>
      <c r="G43" s="41"/>
      <c r="H43" s="32" t="s">
        <v>31</v>
      </c>
      <c r="I43" s="129"/>
      <c r="J43" s="130"/>
      <c r="K43" s="131"/>
      <c r="L43" s="28"/>
      <c r="N43" s="28"/>
      <c r="O43" s="37" t="s">
        <v>85</v>
      </c>
      <c r="Q43" s="38" t="s">
        <v>86</v>
      </c>
      <c r="R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H43" s="12" t="s">
        <v>22</v>
      </c>
      <c r="AI43" s="40" t="s">
        <v>203</v>
      </c>
      <c r="AJ43" s="40">
        <f>$AE$18</f>
        <v>1800</v>
      </c>
      <c r="AK43" s="40">
        <f>$AF$18</f>
        <v>1800</v>
      </c>
      <c r="AM43" s="2" t="str">
        <f t="shared" si="1"/>
        <v>Pacilas ar kausuEgleGs</v>
      </c>
      <c r="AN43" s="2">
        <f t="shared" si="2"/>
        <v>1800</v>
      </c>
    </row>
    <row r="44" spans="1:44" ht="27" thickBot="1" x14ac:dyDescent="0.35">
      <c r="A44" s="5"/>
      <c r="B44" s="65"/>
      <c r="C44" s="30" t="s">
        <v>180</v>
      </c>
      <c r="D44" s="31"/>
      <c r="E44" s="31"/>
      <c r="F44" s="41"/>
      <c r="G44" s="41"/>
      <c r="H44" s="32" t="s">
        <v>32</v>
      </c>
      <c r="I44" s="136"/>
      <c r="J44" s="137"/>
      <c r="K44" s="138"/>
      <c r="L44" s="28"/>
      <c r="M44" s="72" t="s">
        <v>192</v>
      </c>
      <c r="N44" s="28"/>
      <c r="O44" s="37" t="s">
        <v>87</v>
      </c>
      <c r="Q44" s="38" t="s">
        <v>88</v>
      </c>
      <c r="R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H44" s="12" t="s">
        <v>23</v>
      </c>
      <c r="AI44" s="40" t="s">
        <v>203</v>
      </c>
      <c r="AJ44" s="40">
        <f>$AE$19</f>
        <v>1800</v>
      </c>
      <c r="AK44" s="40">
        <f>$AF$19</f>
        <v>1800</v>
      </c>
      <c r="AM44" s="2" t="str">
        <f t="shared" si="1"/>
        <v>Pacilas ar kausuMīkstie lapu kokiGs</v>
      </c>
      <c r="AN44" s="2">
        <f t="shared" si="2"/>
        <v>1800</v>
      </c>
    </row>
    <row r="45" spans="1:44" ht="15" thickBot="1" x14ac:dyDescent="0.35">
      <c r="A45" s="5"/>
      <c r="B45" s="66"/>
      <c r="C45" s="30" t="s">
        <v>181</v>
      </c>
      <c r="D45" s="31"/>
      <c r="E45" s="31"/>
      <c r="F45" s="41"/>
      <c r="G45" s="41"/>
      <c r="H45" s="33" t="s">
        <v>33</v>
      </c>
      <c r="I45" s="129"/>
      <c r="J45" s="130"/>
      <c r="K45" s="131"/>
      <c r="L45" s="28"/>
      <c r="O45" s="37" t="s">
        <v>89</v>
      </c>
      <c r="Q45" s="38" t="s">
        <v>90</v>
      </c>
      <c r="AH45" s="12" t="s">
        <v>24</v>
      </c>
      <c r="AI45" s="40" t="s">
        <v>203</v>
      </c>
      <c r="AJ45" s="40">
        <f>$AE$20</f>
        <v>1500</v>
      </c>
      <c r="AK45" s="40">
        <f>$AF$20</f>
        <v>1500</v>
      </c>
      <c r="AM45" s="2" t="str">
        <f t="shared" si="1"/>
        <v>Pacilas ar kausuCietie lapu kokiGs</v>
      </c>
      <c r="AN45" s="2">
        <f t="shared" si="2"/>
        <v>1500</v>
      </c>
    </row>
    <row r="46" spans="1:44" ht="15" thickBot="1" x14ac:dyDescent="0.35">
      <c r="A46" s="5"/>
      <c r="B46" s="132"/>
      <c r="C46" s="133"/>
      <c r="D46" s="133"/>
      <c r="E46" s="134"/>
      <c r="F46" s="41"/>
      <c r="G46" s="41"/>
      <c r="H46" s="33" t="s">
        <v>34</v>
      </c>
      <c r="I46" s="129"/>
      <c r="J46" s="130"/>
      <c r="K46" s="131"/>
      <c r="L46" s="28"/>
      <c r="O46" s="37" t="s">
        <v>91</v>
      </c>
      <c r="Q46" s="38" t="s">
        <v>92</v>
      </c>
      <c r="AH46" s="12" t="s">
        <v>13</v>
      </c>
      <c r="AI46" s="40" t="s">
        <v>199</v>
      </c>
      <c r="AJ46" s="40">
        <f>$AE$17</f>
        <v>2400</v>
      </c>
      <c r="AK46" s="40">
        <f>$AF$17</f>
        <v>2400</v>
      </c>
      <c r="AM46" s="2" t="str">
        <f t="shared" si="1"/>
        <v>Pacilas ar kausuPriedeMrs</v>
      </c>
      <c r="AN46" s="2">
        <f t="shared" si="2"/>
        <v>2400</v>
      </c>
    </row>
    <row r="47" spans="1:44" x14ac:dyDescent="0.3">
      <c r="A47" s="29"/>
      <c r="B47" s="29"/>
      <c r="C47" s="29"/>
      <c r="D47" s="29"/>
      <c r="E47" s="29"/>
      <c r="F47" s="4"/>
      <c r="G47" s="4"/>
      <c r="H47" s="4"/>
      <c r="I47" s="4"/>
      <c r="J47" s="4"/>
      <c r="K47" s="4"/>
      <c r="L47" s="28"/>
      <c r="O47" s="35" t="s">
        <v>42</v>
      </c>
      <c r="Q47" s="38" t="s">
        <v>93</v>
      </c>
      <c r="AH47" s="12" t="s">
        <v>22</v>
      </c>
      <c r="AI47" s="40" t="s">
        <v>199</v>
      </c>
      <c r="AJ47" s="40">
        <f>$AE$18</f>
        <v>1800</v>
      </c>
      <c r="AK47" s="40">
        <f>$AF$18</f>
        <v>1800</v>
      </c>
      <c r="AM47" s="2" t="str">
        <f t="shared" si="1"/>
        <v>Pacilas ar kausuEgleMrs</v>
      </c>
      <c r="AN47" s="2">
        <f t="shared" si="2"/>
        <v>1800</v>
      </c>
      <c r="AR47" s="78"/>
    </row>
    <row r="48" spans="1:44" ht="51.6" customHeight="1" x14ac:dyDescent="0.35">
      <c r="A48" s="74" t="s">
        <v>224</v>
      </c>
      <c r="B48" s="77">
        <v>10</v>
      </c>
      <c r="C48" s="75"/>
      <c r="D48" s="76"/>
      <c r="E48" s="124" t="s">
        <v>223</v>
      </c>
      <c r="F48" s="125"/>
      <c r="G48" s="125"/>
      <c r="H48" s="125"/>
      <c r="I48" s="125"/>
      <c r="J48" s="125"/>
      <c r="K48" s="125"/>
      <c r="L48" s="125"/>
      <c r="O48" s="37" t="s">
        <v>94</v>
      </c>
      <c r="Q48" s="38"/>
      <c r="AH48" s="12" t="s">
        <v>23</v>
      </c>
      <c r="AI48" s="40" t="s">
        <v>199</v>
      </c>
      <c r="AJ48" s="40">
        <f>$AE$19</f>
        <v>1800</v>
      </c>
      <c r="AK48" s="40">
        <f>$AF$19</f>
        <v>1800</v>
      </c>
      <c r="AM48" s="2" t="str">
        <f t="shared" si="1"/>
        <v>Pacilas ar kausuMīkstie lapu kokiMrs</v>
      </c>
      <c r="AN48" s="2">
        <f t="shared" si="2"/>
        <v>1800</v>
      </c>
    </row>
    <row r="49" spans="1:44" ht="15.75" customHeight="1" x14ac:dyDescent="0.3">
      <c r="O49" s="37" t="s">
        <v>95</v>
      </c>
      <c r="Q49" s="38" t="s">
        <v>96</v>
      </c>
      <c r="AH49" s="12" t="s">
        <v>24</v>
      </c>
      <c r="AI49" s="40" t="s">
        <v>199</v>
      </c>
      <c r="AJ49" s="40">
        <f>$AE$20</f>
        <v>1500</v>
      </c>
      <c r="AK49" s="40">
        <f>$AF$20</f>
        <v>1500</v>
      </c>
      <c r="AM49" s="2" t="str">
        <f t="shared" si="1"/>
        <v>Pacilas ar kausuCietie lapu kokiMrs</v>
      </c>
      <c r="AN49" s="2">
        <f t="shared" si="2"/>
        <v>1500</v>
      </c>
    </row>
    <row r="50" spans="1:44" ht="15.75" customHeight="1" x14ac:dyDescent="0.3">
      <c r="A50" s="25"/>
      <c r="B50" s="4"/>
      <c r="C50" s="48"/>
      <c r="D50" s="4"/>
      <c r="E50" s="4"/>
      <c r="F50" s="4"/>
      <c r="G50" s="4"/>
      <c r="H50" s="4"/>
      <c r="I50" s="4"/>
      <c r="J50" s="4"/>
      <c r="K50" s="36"/>
      <c r="L50" s="36"/>
      <c r="O50" s="37" t="s">
        <v>97</v>
      </c>
      <c r="Q50" s="38" t="s">
        <v>98</v>
      </c>
      <c r="AH50" s="12" t="s">
        <v>13</v>
      </c>
      <c r="AI50" s="40" t="s">
        <v>200</v>
      </c>
      <c r="AJ50" s="40">
        <f>$AE$17</f>
        <v>2400</v>
      </c>
      <c r="AK50" s="40">
        <f>$AF$17</f>
        <v>2400</v>
      </c>
      <c r="AM50" s="2" t="str">
        <f t="shared" si="1"/>
        <v>Pacilas ar kausuPriedeDms</v>
      </c>
      <c r="AN50" s="2">
        <f t="shared" si="2"/>
        <v>2400</v>
      </c>
    </row>
    <row r="51" spans="1:44" x14ac:dyDescent="0.3">
      <c r="A51" s="34"/>
      <c r="B51" s="4"/>
      <c r="C51" s="4"/>
      <c r="D51" s="4"/>
      <c r="E51" s="4"/>
      <c r="F51" s="4"/>
      <c r="G51" s="4"/>
      <c r="H51" s="4"/>
      <c r="I51" s="4"/>
      <c r="J51" s="4"/>
      <c r="K51" s="36"/>
      <c r="L51" s="36"/>
      <c r="O51" s="37" t="s">
        <v>99</v>
      </c>
      <c r="Q51" s="38" t="s">
        <v>100</v>
      </c>
      <c r="S51" s="36"/>
      <c r="T51" s="36"/>
      <c r="AH51" s="12" t="s">
        <v>22</v>
      </c>
      <c r="AI51" s="40" t="s">
        <v>200</v>
      </c>
      <c r="AJ51" s="40">
        <f>$AE$18</f>
        <v>1800</v>
      </c>
      <c r="AK51" s="40">
        <f>$AF$18</f>
        <v>1800</v>
      </c>
      <c r="AM51" s="2" t="str">
        <f t="shared" si="1"/>
        <v>Pacilas ar kausuEgleDms</v>
      </c>
      <c r="AN51" s="2">
        <f t="shared" si="2"/>
        <v>1800</v>
      </c>
    </row>
    <row r="52" spans="1:44" x14ac:dyDescent="0.3">
      <c r="A52" s="34"/>
      <c r="B52" s="4"/>
      <c r="C52" s="4"/>
      <c r="D52" s="4"/>
      <c r="E52" s="4"/>
      <c r="F52" s="4"/>
      <c r="G52" s="4"/>
      <c r="H52" s="4"/>
      <c r="I52" s="4"/>
      <c r="J52" s="4"/>
      <c r="K52" s="36"/>
      <c r="L52" s="36"/>
      <c r="O52" s="37" t="s">
        <v>101</v>
      </c>
      <c r="Q52" s="38" t="s">
        <v>102</v>
      </c>
      <c r="R52" s="17"/>
      <c r="S52" s="36"/>
      <c r="T52" s="36"/>
      <c r="AH52" s="12" t="s">
        <v>23</v>
      </c>
      <c r="AI52" s="40" t="s">
        <v>200</v>
      </c>
      <c r="AJ52" s="40">
        <f>$AE$19</f>
        <v>1800</v>
      </c>
      <c r="AK52" s="40">
        <f>$AF$19</f>
        <v>1800</v>
      </c>
      <c r="AM52" s="2" t="str">
        <f t="shared" si="1"/>
        <v>Pacilas ar kausuMīkstie lapu kokiDms</v>
      </c>
      <c r="AN52" s="2">
        <f t="shared" si="2"/>
        <v>1800</v>
      </c>
    </row>
    <row r="53" spans="1:44" x14ac:dyDescent="0.3">
      <c r="B53" s="4"/>
      <c r="C53" s="4"/>
      <c r="D53" s="4"/>
      <c r="E53" s="4"/>
      <c r="F53" s="4"/>
      <c r="G53" s="4"/>
      <c r="H53" s="4"/>
      <c r="I53" s="4"/>
      <c r="J53" s="4"/>
      <c r="K53" s="36"/>
      <c r="L53" s="36"/>
      <c r="N53" s="36"/>
      <c r="O53" s="37" t="s">
        <v>103</v>
      </c>
      <c r="Q53" s="38" t="s">
        <v>104</v>
      </c>
      <c r="R53" s="36"/>
      <c r="U53" s="36"/>
      <c r="V53" s="36"/>
      <c r="W53" s="36"/>
      <c r="X53" s="36"/>
      <c r="Y53" s="36"/>
      <c r="Z53" s="36"/>
      <c r="AA53" s="36"/>
      <c r="AB53" s="36"/>
      <c r="AC53" s="36"/>
      <c r="AD53" s="28"/>
      <c r="AE53" s="28"/>
      <c r="AF53" s="4"/>
      <c r="AG53" s="4"/>
      <c r="AH53" s="12" t="s">
        <v>24</v>
      </c>
      <c r="AI53" s="40" t="s">
        <v>200</v>
      </c>
      <c r="AJ53" s="40">
        <f>$AE$20</f>
        <v>1500</v>
      </c>
      <c r="AK53" s="40">
        <f>$AF$20</f>
        <v>1500</v>
      </c>
      <c r="AM53" s="2" t="str">
        <f t="shared" si="1"/>
        <v>Pacilas ar kausuCietie lapu kokiDms</v>
      </c>
      <c r="AN53" s="2">
        <f t="shared" si="2"/>
        <v>1500</v>
      </c>
      <c r="AR53" s="17"/>
    </row>
    <row r="54" spans="1:44" x14ac:dyDescent="0.3">
      <c r="G54" s="4"/>
      <c r="H54" s="4"/>
      <c r="I54" s="4"/>
      <c r="J54" s="4"/>
      <c r="K54" s="36"/>
      <c r="L54" s="36"/>
      <c r="N54" s="36"/>
      <c r="O54" s="37" t="s">
        <v>105</v>
      </c>
      <c r="Q54" s="38" t="s">
        <v>106</v>
      </c>
      <c r="R54" s="36"/>
      <c r="U54" s="36"/>
      <c r="V54" s="36"/>
      <c r="W54" s="36"/>
      <c r="X54" s="36"/>
      <c r="Y54" s="36"/>
      <c r="Z54" s="36"/>
      <c r="AA54" s="36"/>
      <c r="AB54" s="36"/>
      <c r="AC54" s="36"/>
      <c r="AF54" s="4"/>
      <c r="AG54" s="4"/>
      <c r="AH54" s="12" t="s">
        <v>13</v>
      </c>
      <c r="AI54" s="40" t="s">
        <v>201</v>
      </c>
      <c r="AJ54" s="40">
        <f>$AE$17</f>
        <v>2400</v>
      </c>
      <c r="AK54" s="40">
        <f>$AF$17</f>
        <v>2400</v>
      </c>
      <c r="AM54" s="2" t="str">
        <f t="shared" si="1"/>
        <v>Pacilas ar kausuPriedeVrs</v>
      </c>
      <c r="AN54" s="2">
        <f t="shared" si="2"/>
        <v>2400</v>
      </c>
    </row>
    <row r="55" spans="1:44" x14ac:dyDescent="0.3">
      <c r="G55" s="4"/>
      <c r="H55" s="4"/>
      <c r="I55" s="4"/>
      <c r="J55" s="4"/>
      <c r="K55" s="36"/>
      <c r="L55" s="36"/>
      <c r="N55" s="36"/>
      <c r="O55" s="37" t="s">
        <v>107</v>
      </c>
      <c r="Q55" s="38" t="s">
        <v>108</v>
      </c>
      <c r="AH55" s="12" t="s">
        <v>22</v>
      </c>
      <c r="AI55" s="40" t="s">
        <v>201</v>
      </c>
      <c r="AJ55" s="40">
        <f>$AE$18</f>
        <v>1800</v>
      </c>
      <c r="AK55" s="40">
        <f>$AF$18</f>
        <v>1800</v>
      </c>
      <c r="AM55" s="2" t="str">
        <f t="shared" si="1"/>
        <v>Pacilas ar kausuEgleVrs</v>
      </c>
      <c r="AN55" s="2">
        <f t="shared" si="2"/>
        <v>1800</v>
      </c>
    </row>
    <row r="56" spans="1:44" x14ac:dyDescent="0.3">
      <c r="A56" s="36"/>
      <c r="B56" s="36"/>
      <c r="C56" s="36"/>
      <c r="D56" s="36"/>
      <c r="E56" s="36"/>
      <c r="F56" s="36"/>
      <c r="G56" s="36"/>
      <c r="O56" s="35" t="s">
        <v>42</v>
      </c>
      <c r="Q56" s="38" t="s">
        <v>109</v>
      </c>
      <c r="AH56" s="12" t="s">
        <v>23</v>
      </c>
      <c r="AI56" s="40" t="s">
        <v>201</v>
      </c>
      <c r="AJ56" s="40">
        <f>$AE$19</f>
        <v>1800</v>
      </c>
      <c r="AK56" s="40">
        <f>$AF$19</f>
        <v>1800</v>
      </c>
      <c r="AM56" s="2" t="str">
        <f t="shared" si="1"/>
        <v>Pacilas ar kausuMīkstie lapu kokiVrs</v>
      </c>
      <c r="AN56" s="2">
        <f t="shared" si="2"/>
        <v>1800</v>
      </c>
    </row>
    <row r="57" spans="1:44" x14ac:dyDescent="0.3">
      <c r="A57" s="36"/>
      <c r="B57" s="36"/>
      <c r="C57" s="36"/>
      <c r="D57" s="36"/>
      <c r="E57" s="36"/>
      <c r="F57" s="36"/>
      <c r="G57" s="36"/>
      <c r="O57" s="37" t="s">
        <v>110</v>
      </c>
      <c r="Q57" s="38"/>
      <c r="AH57" s="12" t="s">
        <v>24</v>
      </c>
      <c r="AI57" s="40" t="s">
        <v>201</v>
      </c>
      <c r="AJ57" s="40">
        <f>$AE$20</f>
        <v>1500</v>
      </c>
      <c r="AK57" s="40">
        <f>$AF$20</f>
        <v>1500</v>
      </c>
      <c r="AM57" s="2" t="str">
        <f t="shared" si="1"/>
        <v>Pacilas ar kausuCietie lapu kokiVrs</v>
      </c>
      <c r="AN57" s="2">
        <f t="shared" si="2"/>
        <v>1500</v>
      </c>
    </row>
    <row r="58" spans="1:44" x14ac:dyDescent="0.3">
      <c r="A58" s="48"/>
      <c r="B58" s="48"/>
      <c r="C58" s="48"/>
      <c r="D58" s="48"/>
      <c r="E58" s="48"/>
      <c r="F58" s="48"/>
      <c r="G58" s="48"/>
      <c r="O58" s="37" t="s">
        <v>111</v>
      </c>
      <c r="Q58" s="38" t="s">
        <v>112</v>
      </c>
      <c r="AH58" s="12" t="s">
        <v>13</v>
      </c>
      <c r="AI58" s="40" t="s">
        <v>202</v>
      </c>
      <c r="AJ58" s="40">
        <f>$AE$17</f>
        <v>2400</v>
      </c>
      <c r="AK58" s="40">
        <f>$AF$17</f>
        <v>2400</v>
      </c>
      <c r="AM58" s="2" t="str">
        <f t="shared" si="1"/>
        <v>Pacilas ar kausuPriedeGrs</v>
      </c>
      <c r="AN58" s="2">
        <f t="shared" si="2"/>
        <v>2400</v>
      </c>
    </row>
    <row r="59" spans="1:44" x14ac:dyDescent="0.3">
      <c r="A59" s="48"/>
      <c r="B59" s="48"/>
      <c r="C59" s="48"/>
      <c r="D59" s="48" t="s">
        <v>4</v>
      </c>
      <c r="E59" s="48"/>
      <c r="F59" s="48"/>
      <c r="G59" s="48"/>
      <c r="O59" s="37" t="s">
        <v>113</v>
      </c>
      <c r="Q59" s="38" t="s">
        <v>114</v>
      </c>
      <c r="AH59" s="12" t="s">
        <v>22</v>
      </c>
      <c r="AI59" s="40" t="s">
        <v>202</v>
      </c>
      <c r="AJ59" s="40">
        <f>$AE$18</f>
        <v>1800</v>
      </c>
      <c r="AK59" s="40">
        <f>$AF$18</f>
        <v>1800</v>
      </c>
      <c r="AM59" s="2" t="str">
        <f t="shared" si="1"/>
        <v>Pacilas ar kausuEgleGrs</v>
      </c>
      <c r="AN59" s="2">
        <f t="shared" si="2"/>
        <v>1800</v>
      </c>
    </row>
    <row r="60" spans="1:44" x14ac:dyDescent="0.3">
      <c r="A60" s="48"/>
      <c r="B60" s="48"/>
      <c r="C60" s="48"/>
      <c r="D60" s="48"/>
      <c r="E60" s="48"/>
      <c r="F60" s="48"/>
      <c r="G60" s="48"/>
      <c r="O60" s="37" t="s">
        <v>115</v>
      </c>
      <c r="Q60" s="38" t="s">
        <v>116</v>
      </c>
      <c r="AH60" s="12" t="s">
        <v>23</v>
      </c>
      <c r="AI60" s="40" t="s">
        <v>202</v>
      </c>
      <c r="AJ60" s="40">
        <f>$AE$19</f>
        <v>1800</v>
      </c>
      <c r="AK60" s="40">
        <f>$AF$19</f>
        <v>1800</v>
      </c>
      <c r="AM60" s="2" t="str">
        <f t="shared" si="1"/>
        <v>Pacilas ar kausuMīkstie lapu kokiGrs</v>
      </c>
      <c r="AN60" s="2">
        <f t="shared" si="2"/>
        <v>1800</v>
      </c>
    </row>
    <row r="61" spans="1:44" x14ac:dyDescent="0.3">
      <c r="O61" s="37" t="s">
        <v>117</v>
      </c>
      <c r="Q61" s="38" t="s">
        <v>118</v>
      </c>
      <c r="AH61" s="12" t="s">
        <v>24</v>
      </c>
      <c r="AI61" s="40" t="s">
        <v>202</v>
      </c>
      <c r="AJ61" s="40">
        <f>$AE$20</f>
        <v>1500</v>
      </c>
      <c r="AK61" s="40">
        <f>$AF$20</f>
        <v>1500</v>
      </c>
      <c r="AM61" s="2" t="str">
        <f t="shared" si="1"/>
        <v>Pacilas ar kausuCietie lapu kokiGrs</v>
      </c>
      <c r="AN61" s="2">
        <f t="shared" si="2"/>
        <v>1500</v>
      </c>
    </row>
    <row r="62" spans="1:44" x14ac:dyDescent="0.3">
      <c r="O62" s="37" t="s">
        <v>119</v>
      </c>
      <c r="Q62" s="38" t="s">
        <v>120</v>
      </c>
      <c r="AH62" s="12" t="s">
        <v>13</v>
      </c>
      <c r="AI62" s="40" t="s">
        <v>204</v>
      </c>
      <c r="AJ62" s="40">
        <f>$AE$17</f>
        <v>2400</v>
      </c>
      <c r="AK62" s="40">
        <f>$AF$17</f>
        <v>2400</v>
      </c>
      <c r="AM62" s="2" t="str">
        <f t="shared" si="1"/>
        <v>Pacilas ar kausuPriedePv</v>
      </c>
      <c r="AN62" s="2">
        <f t="shared" si="2"/>
        <v>2400</v>
      </c>
    </row>
    <row r="63" spans="1:44" x14ac:dyDescent="0.3">
      <c r="O63" s="37" t="s">
        <v>121</v>
      </c>
      <c r="Q63" s="38" t="s">
        <v>122</v>
      </c>
      <c r="AH63" s="12" t="s">
        <v>22</v>
      </c>
      <c r="AI63" s="40" t="s">
        <v>204</v>
      </c>
      <c r="AJ63" s="40">
        <f>$AE$18</f>
        <v>1800</v>
      </c>
      <c r="AK63" s="40">
        <f>$AF$18</f>
        <v>1800</v>
      </c>
      <c r="AM63" s="2" t="str">
        <f t="shared" si="1"/>
        <v>Pacilas ar kausuEglePv</v>
      </c>
      <c r="AN63" s="2">
        <f t="shared" si="2"/>
        <v>1800</v>
      </c>
    </row>
    <row r="64" spans="1:44" x14ac:dyDescent="0.3">
      <c r="O64" s="37" t="s">
        <v>123</v>
      </c>
      <c r="Q64" s="38" t="s">
        <v>124</v>
      </c>
      <c r="AH64" s="12" t="s">
        <v>23</v>
      </c>
      <c r="AI64" s="40" t="s">
        <v>204</v>
      </c>
      <c r="AJ64" s="40">
        <f>$AE$19</f>
        <v>1800</v>
      </c>
      <c r="AK64" s="40">
        <f>$AF$19</f>
        <v>1800</v>
      </c>
      <c r="AM64" s="2" t="str">
        <f t="shared" si="1"/>
        <v>Pacilas ar kausuMīkstie lapu kokiPv</v>
      </c>
      <c r="AN64" s="2">
        <f t="shared" si="2"/>
        <v>1800</v>
      </c>
    </row>
    <row r="65" spans="15:40" x14ac:dyDescent="0.3">
      <c r="O65" s="35" t="s">
        <v>42</v>
      </c>
      <c r="Q65" s="38" t="s">
        <v>125</v>
      </c>
      <c r="AH65" s="12" t="s">
        <v>24</v>
      </c>
      <c r="AI65" s="40" t="s">
        <v>204</v>
      </c>
      <c r="AJ65" s="40">
        <f>$AE$20</f>
        <v>1500</v>
      </c>
      <c r="AK65" s="40">
        <f>$AF$20</f>
        <v>1500</v>
      </c>
      <c r="AM65" s="2" t="str">
        <f t="shared" si="1"/>
        <v>Pacilas ar kausuCietie lapu kokiPv</v>
      </c>
      <c r="AN65" s="2">
        <f t="shared" si="2"/>
        <v>1500</v>
      </c>
    </row>
    <row r="66" spans="15:40" x14ac:dyDescent="0.3">
      <c r="O66" s="37" t="s">
        <v>126</v>
      </c>
      <c r="Q66" s="38"/>
      <c r="AH66" s="12" t="s">
        <v>13</v>
      </c>
      <c r="AI66" s="40" t="s">
        <v>205</v>
      </c>
      <c r="AJ66" s="40">
        <f>$AE$17</f>
        <v>2400</v>
      </c>
      <c r="AK66" s="40">
        <f>$AF$17</f>
        <v>2400</v>
      </c>
      <c r="AM66" s="2" t="str">
        <f t="shared" si="1"/>
        <v>Pacilas ar kausuPriedeNd</v>
      </c>
      <c r="AN66" s="2">
        <f t="shared" si="2"/>
        <v>2400</v>
      </c>
    </row>
    <row r="67" spans="15:40" x14ac:dyDescent="0.3">
      <c r="O67" s="37" t="s">
        <v>127</v>
      </c>
      <c r="Q67" s="38" t="s">
        <v>128</v>
      </c>
      <c r="AH67" s="12" t="s">
        <v>22</v>
      </c>
      <c r="AI67" s="40" t="s">
        <v>205</v>
      </c>
      <c r="AJ67" s="40">
        <f>$AE$18</f>
        <v>1800</v>
      </c>
      <c r="AK67" s="40">
        <f>$AF$18</f>
        <v>1800</v>
      </c>
      <c r="AM67" s="2" t="str">
        <f t="shared" si="1"/>
        <v>Pacilas ar kausuEgleNd</v>
      </c>
      <c r="AN67" s="2">
        <f t="shared" si="2"/>
        <v>1800</v>
      </c>
    </row>
    <row r="68" spans="15:40" x14ac:dyDescent="0.3">
      <c r="O68" s="37" t="s">
        <v>129</v>
      </c>
      <c r="Q68" s="38" t="s">
        <v>130</v>
      </c>
      <c r="AH68" s="12" t="s">
        <v>23</v>
      </c>
      <c r="AI68" s="40" t="s">
        <v>205</v>
      </c>
      <c r="AJ68" s="40">
        <f>$AE$19</f>
        <v>1800</v>
      </c>
      <c r="AK68" s="40">
        <f>$AF$19</f>
        <v>1800</v>
      </c>
      <c r="AM68" s="2" t="str">
        <f t="shared" si="1"/>
        <v>Pacilas ar kausuMīkstie lapu kokiNd</v>
      </c>
      <c r="AN68" s="2">
        <f t="shared" si="2"/>
        <v>1800</v>
      </c>
    </row>
    <row r="69" spans="15:40" x14ac:dyDescent="0.3">
      <c r="O69" s="37" t="s">
        <v>131</v>
      </c>
      <c r="Q69" s="38" t="s">
        <v>132</v>
      </c>
      <c r="AH69" s="12" t="s">
        <v>24</v>
      </c>
      <c r="AI69" s="40" t="s">
        <v>205</v>
      </c>
      <c r="AJ69" s="40">
        <f>$AE$20</f>
        <v>1500</v>
      </c>
      <c r="AK69" s="40">
        <f>$AF$20</f>
        <v>1500</v>
      </c>
      <c r="AM69" s="2" t="str">
        <f t="shared" si="1"/>
        <v>Pacilas ar kausuCietie lapu kokiNd</v>
      </c>
      <c r="AN69" s="2">
        <f t="shared" si="2"/>
        <v>1500</v>
      </c>
    </row>
    <row r="70" spans="15:40" x14ac:dyDescent="0.3">
      <c r="O70" s="37" t="s">
        <v>133</v>
      </c>
      <c r="Q70" s="38" t="s">
        <v>134</v>
      </c>
      <c r="AH70" s="12" t="s">
        <v>13</v>
      </c>
      <c r="AI70" s="40" t="s">
        <v>206</v>
      </c>
      <c r="AJ70" s="40">
        <f>$AE$17</f>
        <v>2400</v>
      </c>
      <c r="AK70" s="40">
        <f>$AF$17</f>
        <v>2400</v>
      </c>
      <c r="AM70" s="2" t="str">
        <f t="shared" si="1"/>
        <v>Pacilas ar kausuPriedeDb</v>
      </c>
      <c r="AN70" s="2">
        <f t="shared" si="2"/>
        <v>2400</v>
      </c>
    </row>
    <row r="71" spans="15:40" x14ac:dyDescent="0.3">
      <c r="O71" s="37" t="s">
        <v>135</v>
      </c>
      <c r="Q71" s="38" t="s">
        <v>136</v>
      </c>
      <c r="AH71" s="12" t="s">
        <v>22</v>
      </c>
      <c r="AI71" s="40" t="s">
        <v>206</v>
      </c>
      <c r="AJ71" s="40">
        <f>$AE$18</f>
        <v>1800</v>
      </c>
      <c r="AK71" s="40">
        <f>$AF$18</f>
        <v>1800</v>
      </c>
      <c r="AM71" s="2" t="str">
        <f t="shared" si="1"/>
        <v>Pacilas ar kausuEgleDb</v>
      </c>
      <c r="AN71" s="2">
        <f t="shared" si="2"/>
        <v>1800</v>
      </c>
    </row>
    <row r="72" spans="15:40" x14ac:dyDescent="0.3">
      <c r="O72" s="37" t="s">
        <v>137</v>
      </c>
      <c r="Q72" s="38" t="s">
        <v>138</v>
      </c>
      <c r="AH72" s="12" t="s">
        <v>23</v>
      </c>
      <c r="AI72" s="40" t="s">
        <v>206</v>
      </c>
      <c r="AJ72" s="40">
        <f>$AE$19</f>
        <v>1800</v>
      </c>
      <c r="AK72" s="40">
        <f>$AF$19</f>
        <v>1800</v>
      </c>
      <c r="AM72" s="2" t="str">
        <f t="shared" si="1"/>
        <v>Pacilas ar kausuMīkstie lapu kokiDb</v>
      </c>
      <c r="AN72" s="2">
        <f t="shared" si="2"/>
        <v>1800</v>
      </c>
    </row>
    <row r="73" spans="15:40" x14ac:dyDescent="0.3">
      <c r="O73" s="37" t="s">
        <v>139</v>
      </c>
      <c r="Q73" s="38" t="s">
        <v>140</v>
      </c>
      <c r="AH73" s="12" t="s">
        <v>24</v>
      </c>
      <c r="AI73" s="40" t="s">
        <v>206</v>
      </c>
      <c r="AJ73" s="40">
        <f>$AE$20</f>
        <v>1500</v>
      </c>
      <c r="AK73" s="40">
        <f>$AF$20</f>
        <v>1500</v>
      </c>
      <c r="AM73" s="2" t="str">
        <f t="shared" si="1"/>
        <v>Pacilas ar kausuCietie lapu kokiDb</v>
      </c>
      <c r="AN73" s="2">
        <f t="shared" si="2"/>
        <v>1500</v>
      </c>
    </row>
    <row r="74" spans="15:40" x14ac:dyDescent="0.3">
      <c r="O74" s="35" t="s">
        <v>42</v>
      </c>
      <c r="Q74" s="38" t="s">
        <v>141</v>
      </c>
      <c r="AH74" s="12" t="s">
        <v>13</v>
      </c>
      <c r="AI74" s="40" t="s">
        <v>207</v>
      </c>
      <c r="AJ74" s="40">
        <f>$AE$17</f>
        <v>2400</v>
      </c>
      <c r="AK74" s="40">
        <f>$AF$17</f>
        <v>2400</v>
      </c>
      <c r="AM74" s="2" t="str">
        <f t="shared" si="1"/>
        <v>Pacilas ar kausuPriedeLk</v>
      </c>
      <c r="AN74" s="2">
        <f t="shared" si="2"/>
        <v>2400</v>
      </c>
    </row>
    <row r="75" spans="15:40" x14ac:dyDescent="0.3">
      <c r="O75" s="37" t="s">
        <v>142</v>
      </c>
      <c r="Q75" s="38"/>
      <c r="AH75" s="12" t="s">
        <v>22</v>
      </c>
      <c r="AI75" s="40" t="s">
        <v>207</v>
      </c>
      <c r="AJ75" s="40">
        <f>$AE$18</f>
        <v>1800</v>
      </c>
      <c r="AK75" s="40">
        <f>$AF$18</f>
        <v>1800</v>
      </c>
      <c r="AM75" s="2" t="str">
        <f t="shared" si="1"/>
        <v>Pacilas ar kausuEgleLk</v>
      </c>
      <c r="AN75" s="2">
        <f t="shared" si="2"/>
        <v>1800</v>
      </c>
    </row>
    <row r="76" spans="15:40" ht="15" customHeight="1" x14ac:dyDescent="0.3">
      <c r="O76" s="37" t="s">
        <v>143</v>
      </c>
      <c r="Q76" s="38" t="s">
        <v>144</v>
      </c>
      <c r="AH76" s="12" t="s">
        <v>23</v>
      </c>
      <c r="AI76" s="40" t="s">
        <v>207</v>
      </c>
      <c r="AJ76" s="40">
        <f>$AE$19</f>
        <v>1800</v>
      </c>
      <c r="AK76" s="40">
        <f>$AF$19</f>
        <v>1800</v>
      </c>
      <c r="AM76" s="2" t="str">
        <f t="shared" si="1"/>
        <v>Pacilas ar kausuMīkstie lapu kokiLk</v>
      </c>
      <c r="AN76" s="2">
        <f t="shared" si="2"/>
        <v>1800</v>
      </c>
    </row>
    <row r="77" spans="15:40" x14ac:dyDescent="0.3">
      <c r="O77" s="37" t="s">
        <v>145</v>
      </c>
      <c r="Q77" s="38" t="s">
        <v>146</v>
      </c>
      <c r="AH77" s="12" t="s">
        <v>24</v>
      </c>
      <c r="AI77" s="40" t="s">
        <v>207</v>
      </c>
      <c r="AJ77" s="40">
        <f>$AE$20</f>
        <v>1500</v>
      </c>
      <c r="AK77" s="40">
        <f>$AF$20</f>
        <v>1500</v>
      </c>
      <c r="AM77" s="2" t="str">
        <f t="shared" si="1"/>
        <v>Pacilas ar kausuCietie lapu kokiLk</v>
      </c>
      <c r="AN77" s="2">
        <f t="shared" si="2"/>
        <v>1500</v>
      </c>
    </row>
    <row r="78" spans="15:40" x14ac:dyDescent="0.3">
      <c r="O78" s="37" t="s">
        <v>147</v>
      </c>
      <c r="Q78" s="38" t="s">
        <v>148</v>
      </c>
      <c r="AH78" s="12" t="s">
        <v>13</v>
      </c>
      <c r="AI78" s="40" t="s">
        <v>208</v>
      </c>
      <c r="AJ78" s="40">
        <f>$AE$17</f>
        <v>2400</v>
      </c>
      <c r="AK78" s="40">
        <f>$AF$17</f>
        <v>2400</v>
      </c>
      <c r="AM78" s="2" t="str">
        <f t="shared" si="1"/>
        <v>Pacilas ar kausuPriedeAv</v>
      </c>
      <c r="AN78" s="2">
        <f t="shared" si="2"/>
        <v>2400</v>
      </c>
    </row>
    <row r="79" spans="15:40" x14ac:dyDescent="0.3">
      <c r="O79" s="37" t="s">
        <v>65</v>
      </c>
      <c r="Q79" s="38" t="s">
        <v>149</v>
      </c>
      <c r="AH79" s="12" t="s">
        <v>22</v>
      </c>
      <c r="AI79" s="40" t="s">
        <v>208</v>
      </c>
      <c r="AJ79" s="40">
        <f>$AE$18</f>
        <v>1800</v>
      </c>
      <c r="AK79" s="40">
        <f>$AF$18</f>
        <v>1800</v>
      </c>
      <c r="AM79" s="2" t="str">
        <f t="shared" si="1"/>
        <v>Pacilas ar kausuEgleAv</v>
      </c>
      <c r="AN79" s="2">
        <f t="shared" si="2"/>
        <v>1800</v>
      </c>
    </row>
    <row r="80" spans="15:40" x14ac:dyDescent="0.3">
      <c r="O80" s="37" t="s">
        <v>150</v>
      </c>
      <c r="Q80" s="38" t="s">
        <v>151</v>
      </c>
      <c r="AH80" s="12" t="s">
        <v>23</v>
      </c>
      <c r="AI80" s="40" t="s">
        <v>208</v>
      </c>
      <c r="AJ80" s="40">
        <f>$AE$19</f>
        <v>1800</v>
      </c>
      <c r="AK80" s="40">
        <f>$AF$19</f>
        <v>1800</v>
      </c>
      <c r="AM80" s="2" t="str">
        <f t="shared" si="1"/>
        <v>Pacilas ar kausuMīkstie lapu kokiAv</v>
      </c>
      <c r="AN80" s="2">
        <f t="shared" si="2"/>
        <v>1800</v>
      </c>
    </row>
    <row r="81" spans="15:49" x14ac:dyDescent="0.3">
      <c r="O81" s="37" t="s">
        <v>152</v>
      </c>
      <c r="Q81" s="38" t="s">
        <v>153</v>
      </c>
      <c r="AH81" s="12" t="s">
        <v>24</v>
      </c>
      <c r="AI81" s="40" t="s">
        <v>208</v>
      </c>
      <c r="AJ81" s="40">
        <f>$AE$20</f>
        <v>1500</v>
      </c>
      <c r="AK81" s="40">
        <f>$AF$20</f>
        <v>1500</v>
      </c>
      <c r="AM81" s="2" t="str">
        <f t="shared" si="1"/>
        <v>Pacilas ar kausuCietie lapu kokiAv</v>
      </c>
      <c r="AN81" s="2">
        <f t="shared" si="2"/>
        <v>1500</v>
      </c>
      <c r="AW81" s="71"/>
    </row>
    <row r="82" spans="15:49" x14ac:dyDescent="0.3">
      <c r="O82" s="37" t="s">
        <v>154</v>
      </c>
      <c r="Q82" s="38" t="s">
        <v>155</v>
      </c>
      <c r="AH82" s="12" t="s">
        <v>13</v>
      </c>
      <c r="AI82" s="40" t="s">
        <v>209</v>
      </c>
      <c r="AJ82" s="40">
        <f>$AE$17</f>
        <v>2400</v>
      </c>
      <c r="AK82" s="40">
        <f>$AF$17</f>
        <v>2400</v>
      </c>
      <c r="AM82" s="2" t="str">
        <f t="shared" si="1"/>
        <v>Pacilas ar kausuPriedeAm</v>
      </c>
      <c r="AN82" s="2">
        <f t="shared" si="2"/>
        <v>2400</v>
      </c>
    </row>
    <row r="83" spans="15:49" x14ac:dyDescent="0.3">
      <c r="O83" s="37" t="s">
        <v>156</v>
      </c>
      <c r="Q83" s="38" t="s">
        <v>157</v>
      </c>
      <c r="AH83" s="12" t="s">
        <v>22</v>
      </c>
      <c r="AI83" s="40" t="s">
        <v>209</v>
      </c>
      <c r="AJ83" s="40">
        <f>$AE$18</f>
        <v>1800</v>
      </c>
      <c r="AK83" s="40">
        <f>$AF$18</f>
        <v>1800</v>
      </c>
      <c r="AM83" s="2" t="str">
        <f t="shared" ref="AM83:AM109" si="3">$AJ$17&amp;AH83&amp;AI83</f>
        <v>Pacilas ar kausuEgleAm</v>
      </c>
      <c r="AN83" s="2">
        <f t="shared" ref="AN83:AN109" si="4">AJ83</f>
        <v>1800</v>
      </c>
    </row>
    <row r="84" spans="15:49" x14ac:dyDescent="0.3">
      <c r="O84" s="35" t="s">
        <v>42</v>
      </c>
      <c r="Q84" s="38" t="s">
        <v>158</v>
      </c>
      <c r="AH84" s="12" t="s">
        <v>23</v>
      </c>
      <c r="AI84" s="40" t="s">
        <v>209</v>
      </c>
      <c r="AJ84" s="40">
        <f>$AE$19</f>
        <v>1800</v>
      </c>
      <c r="AK84" s="40">
        <f>$AF$19</f>
        <v>1800</v>
      </c>
      <c r="AM84" s="2" t="str">
        <f t="shared" si="3"/>
        <v>Pacilas ar kausuMīkstie lapu kokiAm</v>
      </c>
      <c r="AN84" s="2">
        <f t="shared" si="4"/>
        <v>1800</v>
      </c>
    </row>
    <row r="85" spans="15:49" x14ac:dyDescent="0.3">
      <c r="O85" s="37" t="s">
        <v>159</v>
      </c>
      <c r="Q85" s="38"/>
      <c r="AH85" s="12" t="s">
        <v>24</v>
      </c>
      <c r="AI85" s="40" t="s">
        <v>209</v>
      </c>
      <c r="AJ85" s="40">
        <f>$AE$20</f>
        <v>1500</v>
      </c>
      <c r="AK85" s="40">
        <f>$AF$20</f>
        <v>1500</v>
      </c>
      <c r="AM85" s="2" t="str">
        <f t="shared" si="3"/>
        <v>Pacilas ar kausuCietie lapu kokiAm</v>
      </c>
      <c r="AN85" s="2">
        <f t="shared" si="4"/>
        <v>1500</v>
      </c>
    </row>
    <row r="86" spans="15:49" x14ac:dyDescent="0.3">
      <c r="O86" s="37" t="s">
        <v>160</v>
      </c>
      <c r="Q86" s="38" t="s">
        <v>161</v>
      </c>
      <c r="AH86" s="12" t="s">
        <v>13</v>
      </c>
      <c r="AI86" s="40" t="s">
        <v>210</v>
      </c>
      <c r="AJ86" s="40">
        <f>$AE$17</f>
        <v>2400</v>
      </c>
      <c r="AK86" s="40">
        <f>$AF$17</f>
        <v>2400</v>
      </c>
      <c r="AM86" s="2" t="str">
        <f t="shared" si="3"/>
        <v>Pacilas ar kausuPriedeAs</v>
      </c>
      <c r="AN86" s="2">
        <f t="shared" si="4"/>
        <v>2400</v>
      </c>
    </row>
    <row r="87" spans="15:49" x14ac:dyDescent="0.3">
      <c r="O87" s="37" t="s">
        <v>162</v>
      </c>
      <c r="Q87" s="38" t="s">
        <v>163</v>
      </c>
      <c r="AH87" s="12" t="s">
        <v>22</v>
      </c>
      <c r="AI87" s="40" t="s">
        <v>210</v>
      </c>
      <c r="AJ87" s="40">
        <f>$AE$18</f>
        <v>1800</v>
      </c>
      <c r="AK87" s="40">
        <f>$AF$18</f>
        <v>1800</v>
      </c>
      <c r="AM87" s="2" t="str">
        <f t="shared" si="3"/>
        <v>Pacilas ar kausuEgleAs</v>
      </c>
      <c r="AN87" s="2">
        <f t="shared" si="4"/>
        <v>1800</v>
      </c>
    </row>
    <row r="88" spans="15:49" x14ac:dyDescent="0.3">
      <c r="O88" s="37" t="s">
        <v>164</v>
      </c>
      <c r="Q88" s="38" t="s">
        <v>165</v>
      </c>
      <c r="AH88" s="12" t="s">
        <v>23</v>
      </c>
      <c r="AI88" s="40" t="s">
        <v>210</v>
      </c>
      <c r="AJ88" s="40">
        <f>$AE$19</f>
        <v>1800</v>
      </c>
      <c r="AK88" s="40">
        <f>$AF$19</f>
        <v>1800</v>
      </c>
      <c r="AM88" s="2" t="str">
        <f t="shared" si="3"/>
        <v>Pacilas ar kausuMīkstie lapu kokiAs</v>
      </c>
      <c r="AN88" s="2">
        <f t="shared" si="4"/>
        <v>1800</v>
      </c>
    </row>
    <row r="89" spans="15:49" x14ac:dyDescent="0.3">
      <c r="O89" s="37" t="s">
        <v>166</v>
      </c>
      <c r="Q89" s="38" t="s">
        <v>167</v>
      </c>
      <c r="AH89" s="12" t="s">
        <v>24</v>
      </c>
      <c r="AI89" s="40" t="s">
        <v>210</v>
      </c>
      <c r="AJ89" s="40">
        <f>$AE$20</f>
        <v>1500</v>
      </c>
      <c r="AK89" s="40">
        <f>$AF$20</f>
        <v>1500</v>
      </c>
      <c r="AM89" s="2" t="str">
        <f t="shared" si="3"/>
        <v>Pacilas ar kausuCietie lapu kokiAs</v>
      </c>
      <c r="AN89" s="2">
        <f t="shared" si="4"/>
        <v>1500</v>
      </c>
    </row>
    <row r="90" spans="15:49" x14ac:dyDescent="0.3">
      <c r="O90" s="37" t="s">
        <v>168</v>
      </c>
      <c r="Q90" s="38" t="s">
        <v>169</v>
      </c>
      <c r="AH90" s="12" t="s">
        <v>13</v>
      </c>
      <c r="AI90" s="40" t="s">
        <v>211</v>
      </c>
      <c r="AJ90" s="40">
        <f>$AE$17</f>
        <v>2400</v>
      </c>
      <c r="AK90" s="40">
        <f>$AF$17</f>
        <v>2400</v>
      </c>
      <c r="AM90" s="2" t="str">
        <f t="shared" si="3"/>
        <v>Pacilas ar kausuPriedeAp</v>
      </c>
      <c r="AN90" s="2">
        <f t="shared" si="4"/>
        <v>2400</v>
      </c>
    </row>
    <row r="91" spans="15:49" x14ac:dyDescent="0.3">
      <c r="O91" s="37" t="s">
        <v>170</v>
      </c>
      <c r="Q91" s="38" t="s">
        <v>171</v>
      </c>
      <c r="AH91" s="12" t="s">
        <v>22</v>
      </c>
      <c r="AI91" s="40" t="s">
        <v>211</v>
      </c>
      <c r="AJ91" s="40">
        <f>$AE$18</f>
        <v>1800</v>
      </c>
      <c r="AK91" s="40">
        <f>$AF$18</f>
        <v>1800</v>
      </c>
      <c r="AM91" s="2" t="str">
        <f t="shared" si="3"/>
        <v>Pacilas ar kausuEgleAp</v>
      </c>
      <c r="AN91" s="2">
        <f t="shared" si="4"/>
        <v>1800</v>
      </c>
    </row>
    <row r="92" spans="15:49" x14ac:dyDescent="0.3">
      <c r="Q92" s="38" t="s">
        <v>172</v>
      </c>
      <c r="AH92" s="12" t="s">
        <v>23</v>
      </c>
      <c r="AI92" s="40" t="s">
        <v>211</v>
      </c>
      <c r="AJ92" s="40">
        <f>$AE$19</f>
        <v>1800</v>
      </c>
      <c r="AK92" s="40">
        <f>$AF$19</f>
        <v>1800</v>
      </c>
      <c r="AM92" s="2" t="str">
        <f t="shared" si="3"/>
        <v>Pacilas ar kausuMīkstie lapu kokiAp</v>
      </c>
      <c r="AN92" s="2">
        <f t="shared" si="4"/>
        <v>1800</v>
      </c>
    </row>
    <row r="93" spans="15:49" x14ac:dyDescent="0.3">
      <c r="AH93" s="12" t="s">
        <v>24</v>
      </c>
      <c r="AI93" s="40" t="s">
        <v>211</v>
      </c>
      <c r="AJ93" s="40">
        <f>$AE$20</f>
        <v>1500</v>
      </c>
      <c r="AK93" s="40">
        <f>$AF$20</f>
        <v>1500</v>
      </c>
      <c r="AM93" s="2" t="str">
        <f t="shared" si="3"/>
        <v>Pacilas ar kausuCietie lapu kokiAp</v>
      </c>
      <c r="AN93" s="2">
        <f t="shared" si="4"/>
        <v>1500</v>
      </c>
    </row>
    <row r="94" spans="15:49" x14ac:dyDescent="0.3">
      <c r="AH94" s="12" t="s">
        <v>13</v>
      </c>
      <c r="AI94" s="40" t="s">
        <v>212</v>
      </c>
      <c r="AJ94" s="40">
        <f>$AE$17</f>
        <v>2400</v>
      </c>
      <c r="AK94" s="40">
        <f>$AF$17</f>
        <v>2400</v>
      </c>
      <c r="AM94" s="2" t="str">
        <f t="shared" si="3"/>
        <v>Pacilas ar kausuPriedeKv</v>
      </c>
      <c r="AN94" s="2">
        <f t="shared" si="4"/>
        <v>2400</v>
      </c>
    </row>
    <row r="95" spans="15:49" x14ac:dyDescent="0.3">
      <c r="AH95" s="12" t="s">
        <v>22</v>
      </c>
      <c r="AI95" s="40" t="s">
        <v>212</v>
      </c>
      <c r="AJ95" s="40">
        <f>$AE$18</f>
        <v>1800</v>
      </c>
      <c r="AK95" s="40">
        <f>$AF$18</f>
        <v>1800</v>
      </c>
      <c r="AM95" s="2" t="str">
        <f t="shared" si="3"/>
        <v>Pacilas ar kausuEgleKv</v>
      </c>
      <c r="AN95" s="2">
        <f t="shared" si="4"/>
        <v>1800</v>
      </c>
    </row>
    <row r="96" spans="15:49" x14ac:dyDescent="0.3">
      <c r="AH96" s="12" t="s">
        <v>23</v>
      </c>
      <c r="AI96" s="40" t="s">
        <v>212</v>
      </c>
      <c r="AJ96" s="40">
        <f>$AE$19</f>
        <v>1800</v>
      </c>
      <c r="AK96" s="40">
        <f>$AF$19</f>
        <v>1800</v>
      </c>
      <c r="AM96" s="2" t="str">
        <f t="shared" si="3"/>
        <v>Pacilas ar kausuMīkstie lapu kokiKv</v>
      </c>
      <c r="AN96" s="2">
        <f t="shared" si="4"/>
        <v>1800</v>
      </c>
    </row>
    <row r="97" spans="34:40" x14ac:dyDescent="0.3">
      <c r="AH97" s="12" t="s">
        <v>24</v>
      </c>
      <c r="AI97" s="40" t="s">
        <v>212</v>
      </c>
      <c r="AJ97" s="40">
        <f>$AE$20</f>
        <v>1500</v>
      </c>
      <c r="AK97" s="40">
        <f>$AF$20</f>
        <v>1500</v>
      </c>
      <c r="AM97" s="2" t="str">
        <f t="shared" si="3"/>
        <v>Pacilas ar kausuCietie lapu kokiKv</v>
      </c>
      <c r="AN97" s="2">
        <f t="shared" si="4"/>
        <v>1500</v>
      </c>
    </row>
    <row r="98" spans="34:40" x14ac:dyDescent="0.3">
      <c r="AH98" s="12" t="s">
        <v>13</v>
      </c>
      <c r="AI98" s="40" t="s">
        <v>213</v>
      </c>
      <c r="AJ98" s="40">
        <f>$AE$17</f>
        <v>2400</v>
      </c>
      <c r="AK98" s="40">
        <f>$AF$17</f>
        <v>2400</v>
      </c>
      <c r="AM98" s="2" t="str">
        <f t="shared" si="3"/>
        <v>Pacilas ar kausuPriedeKm</v>
      </c>
      <c r="AN98" s="2">
        <f t="shared" si="4"/>
        <v>2400</v>
      </c>
    </row>
    <row r="99" spans="34:40" x14ac:dyDescent="0.3">
      <c r="AH99" s="12" t="s">
        <v>22</v>
      </c>
      <c r="AI99" s="40" t="s">
        <v>213</v>
      </c>
      <c r="AJ99" s="40">
        <f>$AE$18</f>
        <v>1800</v>
      </c>
      <c r="AK99" s="40">
        <f>$AF$18</f>
        <v>1800</v>
      </c>
      <c r="AM99" s="2" t="str">
        <f t="shared" si="3"/>
        <v>Pacilas ar kausuEgleKm</v>
      </c>
      <c r="AN99" s="2">
        <f t="shared" si="4"/>
        <v>1800</v>
      </c>
    </row>
    <row r="100" spans="34:40" x14ac:dyDescent="0.3">
      <c r="AH100" s="12" t="s">
        <v>23</v>
      </c>
      <c r="AI100" s="40" t="s">
        <v>213</v>
      </c>
      <c r="AJ100" s="40">
        <f>$AE$19</f>
        <v>1800</v>
      </c>
      <c r="AK100" s="40">
        <f>$AF$19</f>
        <v>1800</v>
      </c>
      <c r="AM100" s="2" t="str">
        <f t="shared" si="3"/>
        <v>Pacilas ar kausuMīkstie lapu kokiKm</v>
      </c>
      <c r="AN100" s="2">
        <f t="shared" si="4"/>
        <v>1800</v>
      </c>
    </row>
    <row r="101" spans="34:40" x14ac:dyDescent="0.3">
      <c r="AH101" s="12" t="s">
        <v>24</v>
      </c>
      <c r="AI101" s="40" t="s">
        <v>213</v>
      </c>
      <c r="AJ101" s="40">
        <f>$AE$20</f>
        <v>1500</v>
      </c>
      <c r="AK101" s="40">
        <f>$AF$20</f>
        <v>1500</v>
      </c>
      <c r="AM101" s="2" t="str">
        <f t="shared" si="3"/>
        <v>Pacilas ar kausuCietie lapu kokiKm</v>
      </c>
      <c r="AN101" s="2">
        <f t="shared" si="4"/>
        <v>1500</v>
      </c>
    </row>
    <row r="102" spans="34:40" x14ac:dyDescent="0.3">
      <c r="AH102" s="12" t="s">
        <v>13</v>
      </c>
      <c r="AI102" s="69" t="s">
        <v>214</v>
      </c>
      <c r="AJ102" s="40">
        <f>$AE$23</f>
        <v>2400</v>
      </c>
      <c r="AK102" s="40">
        <f>$AF$23</f>
        <v>2400</v>
      </c>
      <c r="AM102" s="2" t="str">
        <f t="shared" si="3"/>
        <v>Pacilas ar kausuPriedeKs</v>
      </c>
      <c r="AN102" s="2">
        <f t="shared" si="4"/>
        <v>2400</v>
      </c>
    </row>
    <row r="103" spans="34:40" x14ac:dyDescent="0.3">
      <c r="AH103" s="12" t="s">
        <v>22</v>
      </c>
      <c r="AI103" s="69" t="s">
        <v>214</v>
      </c>
      <c r="AJ103" s="40">
        <f>$AE$24</f>
        <v>2000</v>
      </c>
      <c r="AK103" s="40">
        <f>$AF$24</f>
        <v>2000</v>
      </c>
      <c r="AM103" s="2" t="str">
        <f t="shared" si="3"/>
        <v>Pacilas ar kausuEgleKs</v>
      </c>
      <c r="AN103" s="2">
        <f t="shared" si="4"/>
        <v>2000</v>
      </c>
    </row>
    <row r="104" spans="34:40" x14ac:dyDescent="0.3">
      <c r="AH104" s="12" t="s">
        <v>23</v>
      </c>
      <c r="AI104" s="69" t="s">
        <v>214</v>
      </c>
      <c r="AJ104" s="40">
        <f>$AE$25</f>
        <v>2000</v>
      </c>
      <c r="AK104" s="40">
        <f>$AF$25</f>
        <v>2000</v>
      </c>
      <c r="AM104" s="2" t="str">
        <f t="shared" si="3"/>
        <v>Pacilas ar kausuMīkstie lapu kokiKs</v>
      </c>
      <c r="AN104" s="2">
        <f t="shared" si="4"/>
        <v>2000</v>
      </c>
    </row>
    <row r="105" spans="34:40" x14ac:dyDescent="0.3">
      <c r="AH105" s="12" t="s">
        <v>24</v>
      </c>
      <c r="AI105" s="69" t="s">
        <v>214</v>
      </c>
      <c r="AJ105" s="40">
        <f>$AE$26</f>
        <v>1500</v>
      </c>
      <c r="AK105" s="40">
        <f>$AF$26</f>
        <v>1500</v>
      </c>
      <c r="AM105" s="2" t="str">
        <f t="shared" si="3"/>
        <v>Pacilas ar kausuCietie lapu kokiKs</v>
      </c>
      <c r="AN105" s="2">
        <f t="shared" si="4"/>
        <v>1500</v>
      </c>
    </row>
    <row r="106" spans="34:40" x14ac:dyDescent="0.3">
      <c r="AH106" s="12" t="s">
        <v>13</v>
      </c>
      <c r="AI106" s="69" t="s">
        <v>215</v>
      </c>
      <c r="AJ106" s="40">
        <f>$AE$23</f>
        <v>2400</v>
      </c>
      <c r="AK106" s="40">
        <f>$AF$23</f>
        <v>2400</v>
      </c>
      <c r="AM106" s="2" t="str">
        <f t="shared" si="3"/>
        <v>Pacilas ar kausuPriedeKp</v>
      </c>
      <c r="AN106" s="2">
        <f t="shared" si="4"/>
        <v>2400</v>
      </c>
    </row>
    <row r="107" spans="34:40" x14ac:dyDescent="0.3">
      <c r="AH107" s="12" t="s">
        <v>22</v>
      </c>
      <c r="AI107" s="69" t="s">
        <v>215</v>
      </c>
      <c r="AJ107" s="40">
        <f>$AE$24</f>
        <v>2000</v>
      </c>
      <c r="AK107" s="40">
        <f>$AF$24</f>
        <v>2000</v>
      </c>
      <c r="AM107" s="2" t="str">
        <f t="shared" si="3"/>
        <v>Pacilas ar kausuEgleKp</v>
      </c>
      <c r="AN107" s="2">
        <f t="shared" si="4"/>
        <v>2000</v>
      </c>
    </row>
    <row r="108" spans="34:40" x14ac:dyDescent="0.3">
      <c r="AH108" s="12" t="s">
        <v>23</v>
      </c>
      <c r="AI108" s="69" t="s">
        <v>215</v>
      </c>
      <c r="AJ108" s="40">
        <f>$AE$25</f>
        <v>2000</v>
      </c>
      <c r="AK108" s="40">
        <f>$AF$25</f>
        <v>2000</v>
      </c>
      <c r="AM108" s="2" t="str">
        <f t="shared" si="3"/>
        <v>Pacilas ar kausuMīkstie lapu kokiKp</v>
      </c>
      <c r="AN108" s="2">
        <f t="shared" si="4"/>
        <v>2000</v>
      </c>
    </row>
    <row r="109" spans="34:40" x14ac:dyDescent="0.3">
      <c r="AH109" s="12" t="s">
        <v>24</v>
      </c>
      <c r="AI109" s="69" t="s">
        <v>215</v>
      </c>
      <c r="AJ109" s="40">
        <f>$AE$26</f>
        <v>1500</v>
      </c>
      <c r="AK109" s="40">
        <f>$AF$26</f>
        <v>1500</v>
      </c>
      <c r="AM109" s="2" t="str">
        <f t="shared" si="3"/>
        <v>Pacilas ar kausuCietie lapu kokiKp</v>
      </c>
      <c r="AN109" s="2">
        <f t="shared" si="4"/>
        <v>1500</v>
      </c>
    </row>
    <row r="110" spans="34:40" x14ac:dyDescent="0.3">
      <c r="AM110" s="2" t="str">
        <f>$AK$17&amp;AH18&amp;AI18</f>
        <v>Pacilas ar rotējošoPriedeSl</v>
      </c>
      <c r="AN110" s="2">
        <f>AK18</f>
        <v>2400</v>
      </c>
    </row>
    <row r="111" spans="34:40" x14ac:dyDescent="0.3">
      <c r="AM111" s="2" t="str">
        <f t="shared" ref="AM111:AM174" si="5">$AK$17&amp;AH19&amp;AI19</f>
        <v>Pacilas ar rotējošoEgleSl</v>
      </c>
      <c r="AN111" s="2">
        <f t="shared" ref="AN111:AN154" si="6">AK19</f>
        <v>1800</v>
      </c>
    </row>
    <row r="112" spans="34:40" x14ac:dyDescent="0.3">
      <c r="AM112" s="2" t="str">
        <f t="shared" si="5"/>
        <v>Pacilas ar rotējošoMīkstie lapu kokiSl</v>
      </c>
      <c r="AN112" s="2">
        <f t="shared" si="6"/>
        <v>1800</v>
      </c>
    </row>
    <row r="113" spans="39:40" x14ac:dyDescent="0.3">
      <c r="AM113" s="2" t="str">
        <f t="shared" si="5"/>
        <v>Pacilas ar rotējošoCietie lapu kokiSl</v>
      </c>
      <c r="AN113" s="2">
        <f t="shared" si="6"/>
        <v>1500</v>
      </c>
    </row>
    <row r="114" spans="39:40" x14ac:dyDescent="0.3">
      <c r="AM114" s="2" t="str">
        <f t="shared" si="5"/>
        <v>Pacilas ar rotējošoPriedeMr</v>
      </c>
      <c r="AN114" s="2">
        <f t="shared" si="6"/>
        <v>2400</v>
      </c>
    </row>
    <row r="115" spans="39:40" x14ac:dyDescent="0.3">
      <c r="AM115" s="2" t="str">
        <f t="shared" si="5"/>
        <v>Pacilas ar rotējošoEgleMr</v>
      </c>
      <c r="AN115" s="2">
        <f t="shared" si="6"/>
        <v>1800</v>
      </c>
    </row>
    <row r="116" spans="39:40" x14ac:dyDescent="0.3">
      <c r="AM116" s="2" t="str">
        <f t="shared" si="5"/>
        <v>Pacilas ar rotējošoMīkstie lapu kokiMr</v>
      </c>
      <c r="AN116" s="2">
        <f t="shared" si="6"/>
        <v>1800</v>
      </c>
    </row>
    <row r="117" spans="39:40" x14ac:dyDescent="0.3">
      <c r="AM117" s="2" t="str">
        <f t="shared" si="5"/>
        <v>Pacilas ar rotējošoCietie lapu kokiMr</v>
      </c>
      <c r="AN117" s="2">
        <f t="shared" si="6"/>
        <v>1500</v>
      </c>
    </row>
    <row r="118" spans="39:40" x14ac:dyDescent="0.3">
      <c r="AM118" s="2" t="str">
        <f t="shared" si="5"/>
        <v>Pacilas ar rotējošoPriedeLn</v>
      </c>
      <c r="AN118" s="2">
        <f t="shared" si="6"/>
        <v>2400</v>
      </c>
    </row>
    <row r="119" spans="39:40" x14ac:dyDescent="0.3">
      <c r="AM119" s="2" t="str">
        <f t="shared" si="5"/>
        <v>Pacilas ar rotējošoEgleLn</v>
      </c>
      <c r="AN119" s="2">
        <f t="shared" si="6"/>
        <v>1800</v>
      </c>
    </row>
    <row r="120" spans="39:40" x14ac:dyDescent="0.3">
      <c r="AM120" s="2" t="str">
        <f t="shared" si="5"/>
        <v>Pacilas ar rotējošoMīkstie lapu kokiLn</v>
      </c>
      <c r="AN120" s="2">
        <f t="shared" si="6"/>
        <v>1800</v>
      </c>
    </row>
    <row r="121" spans="39:40" x14ac:dyDescent="0.3">
      <c r="AM121" s="2" t="str">
        <f t="shared" si="5"/>
        <v>Pacilas ar rotējošoCietie lapu kokiLn</v>
      </c>
      <c r="AN121" s="2">
        <f t="shared" si="6"/>
        <v>1500</v>
      </c>
    </row>
    <row r="122" spans="39:40" x14ac:dyDescent="0.3">
      <c r="AM122" s="2" t="str">
        <f t="shared" si="5"/>
        <v>Pacilas ar rotējošoPriedeDm</v>
      </c>
      <c r="AN122" s="2">
        <f t="shared" si="6"/>
        <v>2400</v>
      </c>
    </row>
    <row r="123" spans="39:40" x14ac:dyDescent="0.3">
      <c r="AM123" s="2" t="str">
        <f t="shared" si="5"/>
        <v>Pacilas ar rotējošoEgleDm</v>
      </c>
      <c r="AN123" s="2">
        <f t="shared" si="6"/>
        <v>1800</v>
      </c>
    </row>
    <row r="124" spans="39:40" x14ac:dyDescent="0.3">
      <c r="AM124" s="2" t="str">
        <f t="shared" si="5"/>
        <v>Pacilas ar rotējošoMīkstie lapu kokiDm</v>
      </c>
      <c r="AN124" s="2">
        <f t="shared" si="6"/>
        <v>1800</v>
      </c>
    </row>
    <row r="125" spans="39:40" x14ac:dyDescent="0.3">
      <c r="AM125" s="2" t="str">
        <f t="shared" si="5"/>
        <v>Pacilas ar rotējošoCietie lapu kokiDm</v>
      </c>
      <c r="AN125" s="2">
        <f t="shared" si="6"/>
        <v>1500</v>
      </c>
    </row>
    <row r="126" spans="39:40" x14ac:dyDescent="0.3">
      <c r="AM126" s="2" t="str">
        <f t="shared" si="5"/>
        <v>Pacilas ar rotējošoPriedeVr</v>
      </c>
      <c r="AN126" s="2">
        <f t="shared" si="6"/>
        <v>2400</v>
      </c>
    </row>
    <row r="127" spans="39:40" x14ac:dyDescent="0.3">
      <c r="AM127" s="2" t="str">
        <f t="shared" si="5"/>
        <v>Pacilas ar rotējošoEgleVr</v>
      </c>
      <c r="AN127" s="2">
        <f t="shared" si="6"/>
        <v>1800</v>
      </c>
    </row>
    <row r="128" spans="39:40" x14ac:dyDescent="0.3">
      <c r="AM128" s="2" t="str">
        <f t="shared" si="5"/>
        <v>Pacilas ar rotējošoMīkstie lapu kokiVr</v>
      </c>
      <c r="AN128" s="2">
        <f t="shared" si="6"/>
        <v>1800</v>
      </c>
    </row>
    <row r="129" spans="39:40" x14ac:dyDescent="0.3">
      <c r="AM129" s="2" t="str">
        <f t="shared" si="5"/>
        <v>Pacilas ar rotējošoCietie lapu kokiVr</v>
      </c>
      <c r="AN129" s="2">
        <f t="shared" si="6"/>
        <v>1500</v>
      </c>
    </row>
    <row r="130" spans="39:40" x14ac:dyDescent="0.3">
      <c r="AM130" s="2" t="str">
        <f t="shared" si="5"/>
        <v>Pacilas ar rotējošoPriedeGr</v>
      </c>
      <c r="AN130" s="2">
        <f t="shared" si="6"/>
        <v>2400</v>
      </c>
    </row>
    <row r="131" spans="39:40" x14ac:dyDescent="0.3">
      <c r="AM131" s="2" t="str">
        <f t="shared" si="5"/>
        <v>Pacilas ar rotējošoEgleGr</v>
      </c>
      <c r="AN131" s="2">
        <f t="shared" si="6"/>
        <v>1800</v>
      </c>
    </row>
    <row r="132" spans="39:40" x14ac:dyDescent="0.3">
      <c r="AM132" s="2" t="str">
        <f t="shared" si="5"/>
        <v>Pacilas ar rotējošoMīkstie lapu kokiGr</v>
      </c>
      <c r="AN132" s="2">
        <f t="shared" si="6"/>
        <v>1800</v>
      </c>
    </row>
    <row r="133" spans="39:40" x14ac:dyDescent="0.3">
      <c r="AM133" s="2" t="str">
        <f t="shared" si="5"/>
        <v>Pacilas ar rotējošoCietie lapu kokiGr</v>
      </c>
      <c r="AN133" s="2">
        <f t="shared" si="6"/>
        <v>1500</v>
      </c>
    </row>
    <row r="134" spans="39:40" x14ac:dyDescent="0.3">
      <c r="AM134" s="2" t="str">
        <f t="shared" si="5"/>
        <v>Pacilas ar rotējošoPriedeGs</v>
      </c>
      <c r="AN134" s="2">
        <f t="shared" si="6"/>
        <v>2400</v>
      </c>
    </row>
    <row r="135" spans="39:40" x14ac:dyDescent="0.3">
      <c r="AM135" s="2" t="str">
        <f t="shared" si="5"/>
        <v>Pacilas ar rotējošoEgleGs</v>
      </c>
      <c r="AN135" s="2">
        <f t="shared" si="6"/>
        <v>1800</v>
      </c>
    </row>
    <row r="136" spans="39:40" x14ac:dyDescent="0.3">
      <c r="AM136" s="2" t="str">
        <f t="shared" si="5"/>
        <v>Pacilas ar rotējošoMīkstie lapu kokiGs</v>
      </c>
      <c r="AN136" s="2">
        <f t="shared" si="6"/>
        <v>1800</v>
      </c>
    </row>
    <row r="137" spans="39:40" x14ac:dyDescent="0.3">
      <c r="AM137" s="2" t="str">
        <f t="shared" si="5"/>
        <v>Pacilas ar rotējošoCietie lapu kokiGs</v>
      </c>
      <c r="AN137" s="2">
        <f t="shared" si="6"/>
        <v>1500</v>
      </c>
    </row>
    <row r="138" spans="39:40" x14ac:dyDescent="0.3">
      <c r="AM138" s="2" t="str">
        <f t="shared" si="5"/>
        <v>Pacilas ar rotējošoPriedeMrs</v>
      </c>
      <c r="AN138" s="2">
        <f t="shared" si="6"/>
        <v>2400</v>
      </c>
    </row>
    <row r="139" spans="39:40" x14ac:dyDescent="0.3">
      <c r="AM139" s="2" t="str">
        <f t="shared" si="5"/>
        <v>Pacilas ar rotējošoEgleMrs</v>
      </c>
      <c r="AN139" s="2">
        <f t="shared" si="6"/>
        <v>1800</v>
      </c>
    </row>
    <row r="140" spans="39:40" x14ac:dyDescent="0.3">
      <c r="AM140" s="2" t="str">
        <f t="shared" si="5"/>
        <v>Pacilas ar rotējošoMīkstie lapu kokiMrs</v>
      </c>
      <c r="AN140" s="2">
        <f t="shared" si="6"/>
        <v>1800</v>
      </c>
    </row>
    <row r="141" spans="39:40" x14ac:dyDescent="0.3">
      <c r="AM141" s="2" t="str">
        <f t="shared" si="5"/>
        <v>Pacilas ar rotējošoCietie lapu kokiMrs</v>
      </c>
      <c r="AN141" s="2">
        <f t="shared" si="6"/>
        <v>1500</v>
      </c>
    </row>
    <row r="142" spans="39:40" x14ac:dyDescent="0.3">
      <c r="AM142" s="2" t="str">
        <f t="shared" si="5"/>
        <v>Pacilas ar rotējošoPriedeDms</v>
      </c>
      <c r="AN142" s="2">
        <f t="shared" si="6"/>
        <v>2400</v>
      </c>
    </row>
    <row r="143" spans="39:40" x14ac:dyDescent="0.3">
      <c r="AM143" s="2" t="str">
        <f t="shared" si="5"/>
        <v>Pacilas ar rotējošoEgleDms</v>
      </c>
      <c r="AN143" s="2">
        <f t="shared" si="6"/>
        <v>1800</v>
      </c>
    </row>
    <row r="144" spans="39:40" x14ac:dyDescent="0.3">
      <c r="AM144" s="2" t="str">
        <f t="shared" si="5"/>
        <v>Pacilas ar rotējošoMīkstie lapu kokiDms</v>
      </c>
      <c r="AN144" s="2">
        <f t="shared" si="6"/>
        <v>1800</v>
      </c>
    </row>
    <row r="145" spans="39:40" x14ac:dyDescent="0.3">
      <c r="AM145" s="2" t="str">
        <f t="shared" si="5"/>
        <v>Pacilas ar rotējošoCietie lapu kokiDms</v>
      </c>
      <c r="AN145" s="2">
        <f t="shared" si="6"/>
        <v>1500</v>
      </c>
    </row>
    <row r="146" spans="39:40" x14ac:dyDescent="0.3">
      <c r="AM146" s="2" t="str">
        <f t="shared" si="5"/>
        <v>Pacilas ar rotējošoPriedeVrs</v>
      </c>
      <c r="AN146" s="2">
        <f t="shared" si="6"/>
        <v>2400</v>
      </c>
    </row>
    <row r="147" spans="39:40" x14ac:dyDescent="0.3">
      <c r="AM147" s="2" t="str">
        <f t="shared" si="5"/>
        <v>Pacilas ar rotējošoEgleVrs</v>
      </c>
      <c r="AN147" s="2">
        <f t="shared" si="6"/>
        <v>1800</v>
      </c>
    </row>
    <row r="148" spans="39:40" x14ac:dyDescent="0.3">
      <c r="AM148" s="2" t="str">
        <f t="shared" si="5"/>
        <v>Pacilas ar rotējošoMīkstie lapu kokiVrs</v>
      </c>
      <c r="AN148" s="2">
        <f t="shared" si="6"/>
        <v>1800</v>
      </c>
    </row>
    <row r="149" spans="39:40" x14ac:dyDescent="0.3">
      <c r="AM149" s="2" t="str">
        <f t="shared" si="5"/>
        <v>Pacilas ar rotējošoCietie lapu kokiVrs</v>
      </c>
      <c r="AN149" s="2">
        <f t="shared" si="6"/>
        <v>1500</v>
      </c>
    </row>
    <row r="150" spans="39:40" x14ac:dyDescent="0.3">
      <c r="AM150" s="2" t="str">
        <f t="shared" si="5"/>
        <v>Pacilas ar rotējošoPriedeGrs</v>
      </c>
      <c r="AN150" s="2">
        <f t="shared" si="6"/>
        <v>2400</v>
      </c>
    </row>
    <row r="151" spans="39:40" x14ac:dyDescent="0.3">
      <c r="AM151" s="2" t="str">
        <f t="shared" si="5"/>
        <v>Pacilas ar rotējošoEgleGrs</v>
      </c>
      <c r="AN151" s="2">
        <f t="shared" si="6"/>
        <v>1800</v>
      </c>
    </row>
    <row r="152" spans="39:40" x14ac:dyDescent="0.3">
      <c r="AM152" s="2" t="str">
        <f t="shared" si="5"/>
        <v>Pacilas ar rotējošoMīkstie lapu kokiGrs</v>
      </c>
      <c r="AN152" s="2">
        <f t="shared" si="6"/>
        <v>1800</v>
      </c>
    </row>
    <row r="153" spans="39:40" x14ac:dyDescent="0.3">
      <c r="AM153" s="2" t="str">
        <f t="shared" si="5"/>
        <v>Pacilas ar rotējošoCietie lapu kokiGrs</v>
      </c>
      <c r="AN153" s="2">
        <f t="shared" si="6"/>
        <v>1500</v>
      </c>
    </row>
    <row r="154" spans="39:40" x14ac:dyDescent="0.3">
      <c r="AM154" s="2" t="str">
        <f t="shared" si="5"/>
        <v>Pacilas ar rotējošoPriedePv</v>
      </c>
      <c r="AN154" s="2">
        <f t="shared" si="6"/>
        <v>2400</v>
      </c>
    </row>
    <row r="155" spans="39:40" x14ac:dyDescent="0.3">
      <c r="AM155" s="2" t="str">
        <f t="shared" si="5"/>
        <v>Pacilas ar rotējošoEglePv</v>
      </c>
      <c r="AN155" s="2">
        <f>AK63</f>
        <v>1800</v>
      </c>
    </row>
    <row r="156" spans="39:40" x14ac:dyDescent="0.3">
      <c r="AM156" s="2" t="str">
        <f t="shared" si="5"/>
        <v>Pacilas ar rotējošoMīkstie lapu kokiPv</v>
      </c>
      <c r="AN156" s="2">
        <f t="shared" ref="AN156:AN167" si="7">AK64</f>
        <v>1800</v>
      </c>
    </row>
    <row r="157" spans="39:40" x14ac:dyDescent="0.3">
      <c r="AM157" s="2" t="str">
        <f t="shared" si="5"/>
        <v>Pacilas ar rotējošoCietie lapu kokiPv</v>
      </c>
      <c r="AN157" s="2">
        <f t="shared" si="7"/>
        <v>1500</v>
      </c>
    </row>
    <row r="158" spans="39:40" x14ac:dyDescent="0.3">
      <c r="AM158" s="2" t="str">
        <f t="shared" si="5"/>
        <v>Pacilas ar rotējošoPriedeNd</v>
      </c>
      <c r="AN158" s="2">
        <f t="shared" si="7"/>
        <v>2400</v>
      </c>
    </row>
    <row r="159" spans="39:40" x14ac:dyDescent="0.3">
      <c r="AM159" s="2" t="str">
        <f t="shared" si="5"/>
        <v>Pacilas ar rotējošoEgleNd</v>
      </c>
      <c r="AN159" s="2">
        <f t="shared" si="7"/>
        <v>1800</v>
      </c>
    </row>
    <row r="160" spans="39:40" x14ac:dyDescent="0.3">
      <c r="AM160" s="2" t="str">
        <f t="shared" si="5"/>
        <v>Pacilas ar rotējošoMīkstie lapu kokiNd</v>
      </c>
      <c r="AN160" s="2">
        <f t="shared" si="7"/>
        <v>1800</v>
      </c>
    </row>
    <row r="161" spans="39:40" x14ac:dyDescent="0.3">
      <c r="AM161" s="2" t="str">
        <f t="shared" si="5"/>
        <v>Pacilas ar rotējošoCietie lapu kokiNd</v>
      </c>
      <c r="AN161" s="2">
        <f t="shared" si="7"/>
        <v>1500</v>
      </c>
    </row>
    <row r="162" spans="39:40" x14ac:dyDescent="0.3">
      <c r="AM162" s="2" t="str">
        <f t="shared" si="5"/>
        <v>Pacilas ar rotējošoPriedeDb</v>
      </c>
      <c r="AN162" s="2">
        <f t="shared" si="7"/>
        <v>2400</v>
      </c>
    </row>
    <row r="163" spans="39:40" x14ac:dyDescent="0.3">
      <c r="AM163" s="2" t="str">
        <f t="shared" si="5"/>
        <v>Pacilas ar rotējošoEgleDb</v>
      </c>
      <c r="AN163" s="2">
        <f t="shared" si="7"/>
        <v>1800</v>
      </c>
    </row>
    <row r="164" spans="39:40" x14ac:dyDescent="0.3">
      <c r="AM164" s="2" t="str">
        <f t="shared" si="5"/>
        <v>Pacilas ar rotējošoMīkstie lapu kokiDb</v>
      </c>
      <c r="AN164" s="2">
        <f t="shared" si="7"/>
        <v>1800</v>
      </c>
    </row>
    <row r="165" spans="39:40" x14ac:dyDescent="0.3">
      <c r="AM165" s="2" t="str">
        <f t="shared" si="5"/>
        <v>Pacilas ar rotējošoCietie lapu kokiDb</v>
      </c>
      <c r="AN165" s="2">
        <f t="shared" si="7"/>
        <v>1500</v>
      </c>
    </row>
    <row r="166" spans="39:40" x14ac:dyDescent="0.3">
      <c r="AM166" s="2" t="str">
        <f t="shared" si="5"/>
        <v>Pacilas ar rotējošoPriedeLk</v>
      </c>
      <c r="AN166" s="2">
        <f t="shared" si="7"/>
        <v>2400</v>
      </c>
    </row>
    <row r="167" spans="39:40" x14ac:dyDescent="0.3">
      <c r="AM167" s="2" t="str">
        <f t="shared" si="5"/>
        <v>Pacilas ar rotējošoEgleLk</v>
      </c>
      <c r="AN167" s="2">
        <f t="shared" si="7"/>
        <v>1800</v>
      </c>
    </row>
    <row r="168" spans="39:40" x14ac:dyDescent="0.3">
      <c r="AM168" s="2" t="str">
        <f t="shared" si="5"/>
        <v>Pacilas ar rotējošoMīkstie lapu kokiLk</v>
      </c>
      <c r="AN168" s="2">
        <f>AK76</f>
        <v>1800</v>
      </c>
    </row>
    <row r="169" spans="39:40" x14ac:dyDescent="0.3">
      <c r="AM169" s="2" t="str">
        <f t="shared" si="5"/>
        <v>Pacilas ar rotējošoCietie lapu kokiLk</v>
      </c>
      <c r="AN169" s="2">
        <f t="shared" ref="AN169:AN178" si="8">AK77</f>
        <v>1500</v>
      </c>
    </row>
    <row r="170" spans="39:40" x14ac:dyDescent="0.3">
      <c r="AM170" s="2" t="str">
        <f t="shared" si="5"/>
        <v>Pacilas ar rotējošoPriedeAv</v>
      </c>
      <c r="AN170" s="2">
        <f t="shared" si="8"/>
        <v>2400</v>
      </c>
    </row>
    <row r="171" spans="39:40" x14ac:dyDescent="0.3">
      <c r="AM171" s="2" t="str">
        <f t="shared" si="5"/>
        <v>Pacilas ar rotējošoEgleAv</v>
      </c>
      <c r="AN171" s="2">
        <f t="shared" si="8"/>
        <v>1800</v>
      </c>
    </row>
    <row r="172" spans="39:40" x14ac:dyDescent="0.3">
      <c r="AM172" s="2" t="str">
        <f t="shared" si="5"/>
        <v>Pacilas ar rotējošoMīkstie lapu kokiAv</v>
      </c>
      <c r="AN172" s="2">
        <f t="shared" si="8"/>
        <v>1800</v>
      </c>
    </row>
    <row r="173" spans="39:40" x14ac:dyDescent="0.3">
      <c r="AM173" s="2" t="str">
        <f t="shared" si="5"/>
        <v>Pacilas ar rotējošoCietie lapu kokiAv</v>
      </c>
      <c r="AN173" s="2">
        <f t="shared" si="8"/>
        <v>1500</v>
      </c>
    </row>
    <row r="174" spans="39:40" x14ac:dyDescent="0.3">
      <c r="AM174" s="2" t="str">
        <f t="shared" si="5"/>
        <v>Pacilas ar rotējošoPriedeAm</v>
      </c>
      <c r="AN174" s="2">
        <f t="shared" si="8"/>
        <v>2400</v>
      </c>
    </row>
    <row r="175" spans="39:40" x14ac:dyDescent="0.3">
      <c r="AM175" s="2" t="str">
        <f t="shared" ref="AM175:AM201" si="9">$AK$17&amp;AH83&amp;AI83</f>
        <v>Pacilas ar rotējošoEgleAm</v>
      </c>
      <c r="AN175" s="2">
        <f t="shared" si="8"/>
        <v>1800</v>
      </c>
    </row>
    <row r="176" spans="39:40" x14ac:dyDescent="0.3">
      <c r="AM176" s="2" t="str">
        <f t="shared" si="9"/>
        <v>Pacilas ar rotējošoMīkstie lapu kokiAm</v>
      </c>
      <c r="AN176" s="2">
        <f t="shared" si="8"/>
        <v>1800</v>
      </c>
    </row>
    <row r="177" spans="39:40" x14ac:dyDescent="0.3">
      <c r="AM177" s="2" t="str">
        <f t="shared" si="9"/>
        <v>Pacilas ar rotējošoCietie lapu kokiAm</v>
      </c>
      <c r="AN177" s="2">
        <f t="shared" si="8"/>
        <v>1500</v>
      </c>
    </row>
    <row r="178" spans="39:40" x14ac:dyDescent="0.3">
      <c r="AM178" s="2" t="str">
        <f t="shared" si="9"/>
        <v>Pacilas ar rotējošoPriedeAs</v>
      </c>
      <c r="AN178" s="2">
        <f t="shared" si="8"/>
        <v>2400</v>
      </c>
    </row>
    <row r="179" spans="39:40" x14ac:dyDescent="0.3">
      <c r="AM179" s="2" t="str">
        <f t="shared" si="9"/>
        <v>Pacilas ar rotējošoEgleAs</v>
      </c>
      <c r="AN179" s="2">
        <f>AK87</f>
        <v>1800</v>
      </c>
    </row>
    <row r="180" spans="39:40" x14ac:dyDescent="0.3">
      <c r="AM180" s="2" t="str">
        <f t="shared" si="9"/>
        <v>Pacilas ar rotējošoMīkstie lapu kokiAs</v>
      </c>
      <c r="AN180" s="2">
        <f t="shared" ref="AN180:AN190" si="10">AK88</f>
        <v>1800</v>
      </c>
    </row>
    <row r="181" spans="39:40" x14ac:dyDescent="0.3">
      <c r="AM181" s="2" t="str">
        <f t="shared" si="9"/>
        <v>Pacilas ar rotējošoCietie lapu kokiAs</v>
      </c>
      <c r="AN181" s="2">
        <f t="shared" si="10"/>
        <v>1500</v>
      </c>
    </row>
    <row r="182" spans="39:40" x14ac:dyDescent="0.3">
      <c r="AM182" s="2" t="str">
        <f t="shared" si="9"/>
        <v>Pacilas ar rotējošoPriedeAp</v>
      </c>
      <c r="AN182" s="2">
        <f t="shared" si="10"/>
        <v>2400</v>
      </c>
    </row>
    <row r="183" spans="39:40" x14ac:dyDescent="0.3">
      <c r="AM183" s="2" t="str">
        <f t="shared" si="9"/>
        <v>Pacilas ar rotējošoEgleAp</v>
      </c>
      <c r="AN183" s="2">
        <f t="shared" si="10"/>
        <v>1800</v>
      </c>
    </row>
    <row r="184" spans="39:40" x14ac:dyDescent="0.3">
      <c r="AM184" s="2" t="str">
        <f t="shared" si="9"/>
        <v>Pacilas ar rotējošoMīkstie lapu kokiAp</v>
      </c>
      <c r="AN184" s="2">
        <f t="shared" si="10"/>
        <v>1800</v>
      </c>
    </row>
    <row r="185" spans="39:40" x14ac:dyDescent="0.3">
      <c r="AM185" s="2" t="str">
        <f t="shared" si="9"/>
        <v>Pacilas ar rotējošoCietie lapu kokiAp</v>
      </c>
      <c r="AN185" s="2">
        <f t="shared" si="10"/>
        <v>1500</v>
      </c>
    </row>
    <row r="186" spans="39:40" x14ac:dyDescent="0.3">
      <c r="AM186" s="2" t="str">
        <f t="shared" si="9"/>
        <v>Pacilas ar rotējošoPriedeKv</v>
      </c>
      <c r="AN186" s="2">
        <f t="shared" si="10"/>
        <v>2400</v>
      </c>
    </row>
    <row r="187" spans="39:40" x14ac:dyDescent="0.3">
      <c r="AM187" s="2" t="str">
        <f t="shared" si="9"/>
        <v>Pacilas ar rotējošoEgleKv</v>
      </c>
      <c r="AN187" s="2">
        <f t="shared" si="10"/>
        <v>1800</v>
      </c>
    </row>
    <row r="188" spans="39:40" x14ac:dyDescent="0.3">
      <c r="AM188" s="2" t="str">
        <f t="shared" si="9"/>
        <v>Pacilas ar rotējošoMīkstie lapu kokiKv</v>
      </c>
      <c r="AN188" s="2">
        <f t="shared" si="10"/>
        <v>1800</v>
      </c>
    </row>
    <row r="189" spans="39:40" x14ac:dyDescent="0.3">
      <c r="AM189" s="2" t="str">
        <f t="shared" si="9"/>
        <v>Pacilas ar rotējošoCietie lapu kokiKv</v>
      </c>
      <c r="AN189" s="2">
        <f t="shared" si="10"/>
        <v>1500</v>
      </c>
    </row>
    <row r="190" spans="39:40" x14ac:dyDescent="0.3">
      <c r="AM190" s="2" t="str">
        <f t="shared" si="9"/>
        <v>Pacilas ar rotējošoPriedeKm</v>
      </c>
      <c r="AN190" s="2">
        <f t="shared" si="10"/>
        <v>2400</v>
      </c>
    </row>
    <row r="191" spans="39:40" x14ac:dyDescent="0.3">
      <c r="AM191" s="2" t="str">
        <f t="shared" si="9"/>
        <v>Pacilas ar rotējošoEgleKm</v>
      </c>
      <c r="AN191" s="2">
        <f>AK99</f>
        <v>1800</v>
      </c>
    </row>
    <row r="192" spans="39:40" x14ac:dyDescent="0.3">
      <c r="AM192" s="2" t="str">
        <f t="shared" si="9"/>
        <v>Pacilas ar rotējošoMīkstie lapu kokiKm</v>
      </c>
      <c r="AN192" s="2">
        <f t="shared" ref="AN192:AN201" si="11">AK100</f>
        <v>1800</v>
      </c>
    </row>
    <row r="193" spans="39:40" x14ac:dyDescent="0.3">
      <c r="AM193" s="2" t="str">
        <f t="shared" si="9"/>
        <v>Pacilas ar rotējošoCietie lapu kokiKm</v>
      </c>
      <c r="AN193" s="2">
        <f t="shared" si="11"/>
        <v>1500</v>
      </c>
    </row>
    <row r="194" spans="39:40" x14ac:dyDescent="0.3">
      <c r="AM194" s="2" t="str">
        <f t="shared" si="9"/>
        <v>Pacilas ar rotējošoPriedeKs</v>
      </c>
      <c r="AN194" s="2">
        <f t="shared" si="11"/>
        <v>2400</v>
      </c>
    </row>
    <row r="195" spans="39:40" x14ac:dyDescent="0.3">
      <c r="AM195" s="2" t="str">
        <f t="shared" si="9"/>
        <v>Pacilas ar rotējošoEgleKs</v>
      </c>
      <c r="AN195" s="2">
        <f t="shared" si="11"/>
        <v>2000</v>
      </c>
    </row>
    <row r="196" spans="39:40" x14ac:dyDescent="0.3">
      <c r="AM196" s="2" t="str">
        <f t="shared" si="9"/>
        <v>Pacilas ar rotējošoMīkstie lapu kokiKs</v>
      </c>
      <c r="AN196" s="2">
        <f t="shared" si="11"/>
        <v>2000</v>
      </c>
    </row>
    <row r="197" spans="39:40" x14ac:dyDescent="0.3">
      <c r="AM197" s="2" t="str">
        <f t="shared" si="9"/>
        <v>Pacilas ar rotējošoCietie lapu kokiKs</v>
      </c>
      <c r="AN197" s="2">
        <f t="shared" si="11"/>
        <v>1500</v>
      </c>
    </row>
    <row r="198" spans="39:40" x14ac:dyDescent="0.3">
      <c r="AM198" s="2" t="str">
        <f t="shared" si="9"/>
        <v>Pacilas ar rotējošoPriedeKp</v>
      </c>
      <c r="AN198" s="2">
        <f t="shared" si="11"/>
        <v>2400</v>
      </c>
    </row>
    <row r="199" spans="39:40" x14ac:dyDescent="0.3">
      <c r="AM199" s="2" t="str">
        <f t="shared" si="9"/>
        <v>Pacilas ar rotējošoEgleKp</v>
      </c>
      <c r="AN199" s="2">
        <f t="shared" si="11"/>
        <v>2000</v>
      </c>
    </row>
    <row r="200" spans="39:40" x14ac:dyDescent="0.3">
      <c r="AM200" s="2" t="str">
        <f t="shared" si="9"/>
        <v>Pacilas ar rotējošoMīkstie lapu kokiKp</v>
      </c>
      <c r="AN200" s="2">
        <f t="shared" si="11"/>
        <v>2000</v>
      </c>
    </row>
    <row r="201" spans="39:40" x14ac:dyDescent="0.3">
      <c r="AM201" s="2" t="str">
        <f t="shared" si="9"/>
        <v>Pacilas ar rotējošoCietie lapu kokiKp</v>
      </c>
      <c r="AN201" s="2">
        <f t="shared" si="11"/>
        <v>1500</v>
      </c>
    </row>
  </sheetData>
  <sheetProtection algorithmName="SHA-512" hashValue="ZJHkMy47eFb2CCGBDCLHrGeVPth4OR9vcMM4XFuCgjI8cp37VsFdjMUj9sneHPmTCtqKBCi/N7uE2ubI7wtQcw==" saltValue="EF5KFNO5GtgDF7LwvsHP8A==" spinCount="100000" sheet="1" objects="1" scenarios="1"/>
  <mergeCells count="52">
    <mergeCell ref="A38:K40"/>
    <mergeCell ref="E48:L48"/>
    <mergeCell ref="H26:J27"/>
    <mergeCell ref="F23:I23"/>
    <mergeCell ref="F24:I24"/>
    <mergeCell ref="I45:K45"/>
    <mergeCell ref="B46:E46"/>
    <mergeCell ref="I46:K46"/>
    <mergeCell ref="H42:K42"/>
    <mergeCell ref="I43:K43"/>
    <mergeCell ref="I44:K44"/>
    <mergeCell ref="F26:F27"/>
    <mergeCell ref="G26:G27"/>
    <mergeCell ref="F29:F30"/>
    <mergeCell ref="G29:G30"/>
    <mergeCell ref="H29:I30"/>
    <mergeCell ref="A36:K36"/>
    <mergeCell ref="A37:K37"/>
    <mergeCell ref="H32:I32"/>
    <mergeCell ref="H33:I33"/>
    <mergeCell ref="A35:B35"/>
    <mergeCell ref="D35:F35"/>
    <mergeCell ref="H35:J35"/>
    <mergeCell ref="F20:F21"/>
    <mergeCell ref="G20:G21"/>
    <mergeCell ref="H20:H21"/>
    <mergeCell ref="I20:I21"/>
    <mergeCell ref="I17:I18"/>
    <mergeCell ref="F17:F18"/>
    <mergeCell ref="G17:G18"/>
    <mergeCell ref="H17:H18"/>
    <mergeCell ref="J11:K11"/>
    <mergeCell ref="A12:I12"/>
    <mergeCell ref="A13:A16"/>
    <mergeCell ref="B7:C7"/>
    <mergeCell ref="B9:C9"/>
    <mergeCell ref="F9:G9"/>
    <mergeCell ref="B11:C11"/>
    <mergeCell ref="E11:G11"/>
    <mergeCell ref="B15:D15"/>
    <mergeCell ref="E15:E16"/>
    <mergeCell ref="D7:G7"/>
    <mergeCell ref="B13:D13"/>
    <mergeCell ref="B14:D14"/>
    <mergeCell ref="B5:C5"/>
    <mergeCell ref="F5:G5"/>
    <mergeCell ref="K2:K3"/>
    <mergeCell ref="A1:K1"/>
    <mergeCell ref="A2:C2"/>
    <mergeCell ref="F2:H2"/>
    <mergeCell ref="B3:C3"/>
    <mergeCell ref="F3:G3"/>
  </mergeCells>
  <conditionalFormatting sqref="B48">
    <cfRule type="cellIs" dxfId="13" priority="1" operator="greaterThan">
      <formula>1</formula>
    </cfRule>
    <cfRule type="cellIs" dxfId="12" priority="2" operator="lessThan">
      <formula>1.001</formula>
    </cfRule>
    <cfRule type="cellIs" dxfId="11" priority="3" operator="lessThan">
      <formula>"1,001"</formula>
    </cfRule>
    <cfRule type="cellIs" dxfId="10" priority="4" operator="lessThan">
      <formula>"1,001"</formula>
    </cfRule>
    <cfRule type="cellIs" dxfId="9" priority="5" operator="lessThan">
      <formula>"1,001"</formula>
    </cfRule>
    <cfRule type="cellIs" dxfId="8" priority="6" operator="lessThan">
      <formula>1</formula>
    </cfRule>
    <cfRule type="cellIs" dxfId="7" priority="7" operator="greaterThan">
      <formula>1</formula>
    </cfRule>
    <cfRule type="cellIs" dxfId="6" priority="8" operator="greaterThan">
      <formula>$T$60</formula>
    </cfRule>
  </conditionalFormatting>
  <conditionalFormatting sqref="D5:E5">
    <cfRule type="expression" dxfId="5" priority="14">
      <formula>IF($D$5="Nepareizs iecirknis",TRUE,FALSE)</formula>
    </cfRule>
    <cfRule type="expression" dxfId="4" priority="15">
      <formula>IF($D$5=0,TRUE,FALSE)</formula>
    </cfRule>
  </conditionalFormatting>
  <conditionalFormatting sqref="G26">
    <cfRule type="cellIs" dxfId="3" priority="16" operator="lessThanOrEqual">
      <formula>$AD$34</formula>
    </cfRule>
    <cfRule type="cellIs" dxfId="2" priority="17" operator="greaterThanOrEqual">
      <formula>$AD$35</formula>
    </cfRule>
    <cfRule type="cellIs" dxfId="1" priority="18" operator="between">
      <formula>$AD$34</formula>
      <formula>$AD$35</formula>
    </cfRule>
  </conditionalFormatting>
  <conditionalFormatting sqref="G29">
    <cfRule type="cellIs" dxfId="0" priority="19" operator="greaterThanOrEqual">
      <formula>$AD$32</formula>
    </cfRule>
    <cfRule type="colorScale" priority="20">
      <colorScale>
        <cfvo type="num" val="$AD$32"/>
        <cfvo type="max"/>
        <color theme="5" tint="0.39997558519241921"/>
        <color theme="5" tint="0.39997558519241921"/>
      </colorScale>
    </cfRule>
  </conditionalFormatting>
  <dataValidations count="6">
    <dataValidation type="list" allowBlank="1" showInputMessage="1" showErrorMessage="1" sqref="B5:C5" xr:uid="{6C43BAF2-514C-4AFA-884E-FE9D6D7E79E2}">
      <formula1>INDIRECT($B$3)</formula1>
    </dataValidation>
    <dataValidation type="list" allowBlank="1" showInputMessage="1" showErrorMessage="1" sqref="B3:C3" xr:uid="{58AFBE50-75AB-4CF9-A3C0-7E183DCCB85C}">
      <formula1>$M$18:$M$25</formula1>
    </dataValidation>
    <dataValidation type="list" allowBlank="1" showInputMessage="1" showErrorMessage="1" sqref="H7" xr:uid="{92F1039D-5021-47A3-8F59-AC4F26480587}">
      <formula1>$V$17:$V$21</formula1>
    </dataValidation>
    <dataValidation type="list" allowBlank="1" showInputMessage="1" showErrorMessage="1" sqref="H3" xr:uid="{8B62B62C-B1DD-44CF-9D65-4ECAF460CF2E}">
      <formula1>$S$18:$S$19</formula1>
    </dataValidation>
    <dataValidation type="list" allowBlank="1" showInputMessage="1" showErrorMessage="1" sqref="H11" xr:uid="{6B0EFCAD-848F-4D8F-BEF6-75FC92417B2C}">
      <formula1>$X$18:$X$40</formula1>
    </dataValidation>
    <dataValidation type="list" allowBlank="1" showInputMessage="1" showErrorMessage="1" sqref="I44:K44" xr:uid="{FDF56146-E659-405B-AE15-F25CE8131937}">
      <formula1>$M$44</formula1>
    </dataValidation>
  </dataValidations>
  <pageMargins left="0.23622047244094491" right="0.23622047244094491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B30" workbookViewId="0">
      <selection activeCell="O51" sqref="O51"/>
    </sheetView>
  </sheetViews>
  <sheetFormatPr defaultRowHeight="14.4" x14ac:dyDescent="0.3"/>
  <sheetData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elektroniskais</vt:lpstr>
      <vt:lpstr>instrukcija</vt:lpstr>
      <vt:lpstr>Austrumvidzemes</vt:lpstr>
      <vt:lpstr>Dienvidkurzemes</vt:lpstr>
      <vt:lpstr>Dienvidlatgales</vt:lpstr>
      <vt:lpstr>instrukcija!OLE_LINK1</vt:lpstr>
      <vt:lpstr>instrukcija!OLE_LINK4</vt:lpstr>
      <vt:lpstr>Rietumvidzemes</vt:lpstr>
      <vt:lpstr>Vidusdaugavas</vt:lpstr>
      <vt:lpstr>Zemgales</vt:lpstr>
      <vt:lpstr>Ziemeļkurzemes</vt:lpstr>
      <vt:lpstr>Ziemeļlatgales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Juris Katrevičs</dc:creator>
  <cp:lastModifiedBy>Juris Katrevičs</cp:lastModifiedBy>
  <cp:lastPrinted>2020-08-11T09:33:37Z</cp:lastPrinted>
  <dcterms:created xsi:type="dcterms:W3CDTF">2014-10-08T10:35:42Z</dcterms:created>
  <dcterms:modified xsi:type="dcterms:W3CDTF">2024-12-05T10:06:19Z</dcterms:modified>
</cp:coreProperties>
</file>