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P Logistikas dala\Ieksejie dokumenti\1_Darbinieki\Jānis Znotiņš\LVM_majas_lapa\Jaunā Mājas lapa\Faili\Apmaksas sistēma\"/>
    </mc:Choice>
  </mc:AlternateContent>
  <xr:revisionPtr revIDLastSave="0" documentId="8_{11835B27-ADEF-482F-824B-E663C125D4D1}" xr6:coauthVersionLast="47" xr6:coauthVersionMax="47" xr10:uidLastSave="{00000000-0000-0000-0000-000000000000}"/>
  <workbookProtection workbookPassword="AE84" lockStructure="1"/>
  <bookViews>
    <workbookView xWindow="28680" yWindow="-120" windowWidth="29040" windowHeight="17640" tabRatio="801" xr2:uid="{00000000-000D-0000-FFFF-FFFF00000000}"/>
  </bookViews>
  <sheets>
    <sheet name="1 Krautuve" sheetId="24" r:id="rId1"/>
    <sheet name="2 Krautuves" sheetId="27" r:id="rId2"/>
    <sheet name="3 Krautuves" sheetId="28" r:id="rId3"/>
    <sheet name="4 Krautuves" sheetId="29" r:id="rId4"/>
    <sheet name="5+ Krautuves" sheetId="3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9" l="1"/>
  <c r="K17" i="30" l="1"/>
  <c r="AA22" i="30" s="1"/>
  <c r="K17" i="29"/>
  <c r="AA21" i="29" s="1"/>
  <c r="K17" i="28"/>
  <c r="AA21" i="28" s="1"/>
  <c r="K17" i="27"/>
  <c r="AA21" i="30"/>
  <c r="AA23" i="30"/>
  <c r="AA27" i="30"/>
  <c r="AA29" i="30"/>
  <c r="AA31" i="30"/>
  <c r="AA33" i="30"/>
  <c r="AA35" i="30"/>
  <c r="AA36" i="30"/>
  <c r="AA37" i="30"/>
  <c r="AA38" i="30"/>
  <c r="AA39" i="30"/>
  <c r="AA40" i="30"/>
  <c r="AA41" i="30"/>
  <c r="AA42" i="30"/>
  <c r="AA43" i="30"/>
  <c r="AA44" i="30"/>
  <c r="AA45" i="30"/>
  <c r="AA46" i="30"/>
  <c r="AA47" i="30"/>
  <c r="AA48" i="30"/>
  <c r="AA49" i="30"/>
  <c r="AA50" i="30"/>
  <c r="AA51" i="30"/>
  <c r="AA52" i="30"/>
  <c r="AA53" i="30"/>
  <c r="AA54" i="30"/>
  <c r="AA55" i="30"/>
  <c r="AA56" i="30"/>
  <c r="AA57" i="30"/>
  <c r="AA58" i="30"/>
  <c r="AA59" i="30"/>
  <c r="AA60" i="30"/>
  <c r="AA61" i="30"/>
  <c r="AA62" i="30"/>
  <c r="AA63" i="30"/>
  <c r="AA64" i="30"/>
  <c r="AA65" i="30"/>
  <c r="AA66" i="30"/>
  <c r="AA67" i="30"/>
  <c r="AA68" i="30"/>
  <c r="AA69" i="30"/>
  <c r="AA70" i="30"/>
  <c r="AA71" i="30"/>
  <c r="AA72" i="30"/>
  <c r="AA73" i="30"/>
  <c r="AA74" i="30"/>
  <c r="AA75" i="30"/>
  <c r="AA76" i="30"/>
  <c r="AA77" i="30"/>
  <c r="AA78" i="30"/>
  <c r="AA79" i="30"/>
  <c r="AA80" i="30"/>
  <c r="AA81" i="30"/>
  <c r="AA82" i="30"/>
  <c r="AA83" i="30"/>
  <c r="AA84" i="30"/>
  <c r="AA85" i="30"/>
  <c r="AA86" i="30"/>
  <c r="AA87" i="30"/>
  <c r="AA88" i="30"/>
  <c r="AA89" i="30"/>
  <c r="AA90" i="30"/>
  <c r="AA91" i="30"/>
  <c r="AA92" i="30"/>
  <c r="AA93" i="30"/>
  <c r="AA94" i="30"/>
  <c r="AA95" i="30"/>
  <c r="AA96" i="30"/>
  <c r="AA97" i="30"/>
  <c r="AA98" i="30"/>
  <c r="AA99" i="30"/>
  <c r="AA100" i="30"/>
  <c r="AA101" i="30"/>
  <c r="AA102" i="30"/>
  <c r="AA103" i="30"/>
  <c r="AA104" i="30"/>
  <c r="AA105" i="30"/>
  <c r="AA106" i="30"/>
  <c r="AA107" i="30"/>
  <c r="AA108" i="30"/>
  <c r="AA109" i="30"/>
  <c r="AA110" i="30"/>
  <c r="AA111" i="30"/>
  <c r="AA112" i="30"/>
  <c r="AA113" i="30"/>
  <c r="AA114" i="30"/>
  <c r="AA115" i="30"/>
  <c r="AA116" i="30"/>
  <c r="AA117" i="30"/>
  <c r="AA118" i="30"/>
  <c r="AA119" i="30"/>
  <c r="AA120" i="30"/>
  <c r="AA121" i="30"/>
  <c r="AA122" i="30"/>
  <c r="AA123" i="30"/>
  <c r="AA124" i="30"/>
  <c r="AA125" i="30"/>
  <c r="AA126" i="30"/>
  <c r="AA127" i="30"/>
  <c r="AA128" i="30"/>
  <c r="AA129" i="30"/>
  <c r="AA130" i="30"/>
  <c r="AA131" i="30"/>
  <c r="AA132" i="30"/>
  <c r="AA133" i="30"/>
  <c r="AA134" i="30"/>
  <c r="AA135" i="30"/>
  <c r="AA136" i="30"/>
  <c r="AA137" i="30"/>
  <c r="AA138" i="30"/>
  <c r="AA139" i="30"/>
  <c r="AA20" i="30"/>
  <c r="AA22" i="29"/>
  <c r="AA23" i="29"/>
  <c r="AA24" i="29"/>
  <c r="AA25" i="29"/>
  <c r="AA26" i="29"/>
  <c r="AA27" i="29"/>
  <c r="AA28" i="29"/>
  <c r="AA29" i="29"/>
  <c r="AA30" i="29"/>
  <c r="AA31" i="29"/>
  <c r="AA32" i="29"/>
  <c r="AA33" i="29"/>
  <c r="AA34" i="29"/>
  <c r="AA35" i="29"/>
  <c r="AA36" i="29"/>
  <c r="AA37" i="29"/>
  <c r="AA38" i="29"/>
  <c r="AA39" i="29"/>
  <c r="AA40" i="29"/>
  <c r="AA41" i="29"/>
  <c r="AA42" i="29"/>
  <c r="AA43" i="29"/>
  <c r="AA44" i="29"/>
  <c r="AA45" i="29"/>
  <c r="AA46" i="29"/>
  <c r="AA47" i="29"/>
  <c r="AA48" i="29"/>
  <c r="AA49" i="29"/>
  <c r="AA50" i="29"/>
  <c r="AA51" i="29"/>
  <c r="AA52" i="29"/>
  <c r="AA53" i="29"/>
  <c r="AA54" i="29"/>
  <c r="AA55" i="29"/>
  <c r="AA56" i="29"/>
  <c r="AA57" i="29"/>
  <c r="AA58" i="29"/>
  <c r="AA59" i="29"/>
  <c r="AA60" i="29"/>
  <c r="AA61" i="29"/>
  <c r="AA62" i="29"/>
  <c r="AA63" i="29"/>
  <c r="AA64" i="29"/>
  <c r="AA65" i="29"/>
  <c r="AA66" i="29"/>
  <c r="AA67" i="29"/>
  <c r="AA68" i="29"/>
  <c r="AA69" i="29"/>
  <c r="AA70" i="29"/>
  <c r="AA71" i="29"/>
  <c r="AA72" i="29"/>
  <c r="AA73" i="29"/>
  <c r="AA74" i="29"/>
  <c r="AA75" i="29"/>
  <c r="AA76" i="29"/>
  <c r="AA77" i="29"/>
  <c r="AA78" i="29"/>
  <c r="AA79" i="29"/>
  <c r="AA80" i="29"/>
  <c r="AA81" i="29"/>
  <c r="AA82" i="29"/>
  <c r="AA83" i="29"/>
  <c r="AA84" i="29"/>
  <c r="AA85" i="29"/>
  <c r="AA86" i="29"/>
  <c r="AA87" i="29"/>
  <c r="AA88" i="29"/>
  <c r="AA89" i="29"/>
  <c r="AA90" i="29"/>
  <c r="AA91" i="29"/>
  <c r="AA92" i="29"/>
  <c r="AA93" i="29"/>
  <c r="AA94" i="29"/>
  <c r="AA95" i="29"/>
  <c r="AA96" i="29"/>
  <c r="AA97" i="29"/>
  <c r="AA98" i="29"/>
  <c r="AA99" i="29"/>
  <c r="AA100" i="29"/>
  <c r="AA101" i="29"/>
  <c r="AA102" i="29"/>
  <c r="AA103" i="29"/>
  <c r="AA104" i="29"/>
  <c r="AA105" i="29"/>
  <c r="AA106" i="29"/>
  <c r="AA107" i="29"/>
  <c r="AA108" i="29"/>
  <c r="AA109" i="29"/>
  <c r="AA110" i="29"/>
  <c r="AA111" i="29"/>
  <c r="AA112" i="29"/>
  <c r="AA113" i="29"/>
  <c r="AA114" i="29"/>
  <c r="AA115" i="29"/>
  <c r="AA116" i="29"/>
  <c r="AA117" i="29"/>
  <c r="AA118" i="29"/>
  <c r="AA119" i="29"/>
  <c r="AA120" i="29"/>
  <c r="AA121" i="29"/>
  <c r="AA122" i="29"/>
  <c r="AA123" i="29"/>
  <c r="AA124" i="29"/>
  <c r="AA125" i="29"/>
  <c r="AA126" i="29"/>
  <c r="AA127" i="29"/>
  <c r="AA128" i="29"/>
  <c r="AA129" i="29"/>
  <c r="AA130" i="29"/>
  <c r="AA131" i="29"/>
  <c r="AA132" i="29"/>
  <c r="AA133" i="29"/>
  <c r="AA134" i="29"/>
  <c r="AA135" i="29"/>
  <c r="AA136" i="29"/>
  <c r="AA137" i="29"/>
  <c r="AA138" i="29"/>
  <c r="AA139" i="29"/>
  <c r="AA20" i="29"/>
  <c r="AA23" i="28"/>
  <c r="AA27" i="28"/>
  <c r="AA31" i="28"/>
  <c r="AA35" i="28"/>
  <c r="AA39" i="28"/>
  <c r="AA43" i="28"/>
  <c r="AA47" i="28"/>
  <c r="AA51" i="28"/>
  <c r="AA55" i="28"/>
  <c r="AA59" i="28"/>
  <c r="AA63" i="28"/>
  <c r="AA67" i="28"/>
  <c r="AA71" i="28"/>
  <c r="AA75" i="28"/>
  <c r="AA79" i="28"/>
  <c r="AA83" i="28"/>
  <c r="AA87" i="28"/>
  <c r="AA91" i="28"/>
  <c r="AA95" i="28"/>
  <c r="AA99" i="28"/>
  <c r="AA103" i="28"/>
  <c r="AA107" i="28"/>
  <c r="AA111" i="28"/>
  <c r="AA115" i="28"/>
  <c r="AA119" i="28"/>
  <c r="AA123" i="28"/>
  <c r="AA127" i="28"/>
  <c r="AA131" i="28"/>
  <c r="AA135" i="28"/>
  <c r="AA139" i="28"/>
  <c r="AA21" i="27"/>
  <c r="AA22" i="27"/>
  <c r="AA23" i="27"/>
  <c r="AA24" i="27"/>
  <c r="AA25" i="27"/>
  <c r="AA26" i="27"/>
  <c r="AA27" i="27"/>
  <c r="AA28" i="27"/>
  <c r="AA29" i="27"/>
  <c r="AA30" i="27"/>
  <c r="AA31" i="27"/>
  <c r="AA32" i="27"/>
  <c r="AA33" i="27"/>
  <c r="AA34" i="27"/>
  <c r="AA35" i="27"/>
  <c r="AA36" i="27"/>
  <c r="AA37" i="27"/>
  <c r="AA38" i="27"/>
  <c r="AA39" i="27"/>
  <c r="AA40" i="27"/>
  <c r="AA41" i="27"/>
  <c r="AA42" i="27"/>
  <c r="AA43" i="27"/>
  <c r="AA44" i="27"/>
  <c r="AA45" i="27"/>
  <c r="AA46" i="27"/>
  <c r="AA47" i="27"/>
  <c r="AA48" i="27"/>
  <c r="AA49" i="27"/>
  <c r="AA50" i="27"/>
  <c r="AA51" i="27"/>
  <c r="AA52" i="27"/>
  <c r="AA53" i="27"/>
  <c r="AA54" i="27"/>
  <c r="AA55" i="27"/>
  <c r="AA56" i="27"/>
  <c r="AA57" i="27"/>
  <c r="AA58" i="27"/>
  <c r="AA59" i="27"/>
  <c r="AA60" i="27"/>
  <c r="AA61" i="27"/>
  <c r="AA62" i="27"/>
  <c r="AA63" i="27"/>
  <c r="AA64" i="27"/>
  <c r="AA65" i="27"/>
  <c r="AA66" i="27"/>
  <c r="AA67" i="27"/>
  <c r="AA68" i="27"/>
  <c r="AA69" i="27"/>
  <c r="AA70" i="27"/>
  <c r="AA71" i="27"/>
  <c r="AA72" i="27"/>
  <c r="AA73" i="27"/>
  <c r="AA74" i="27"/>
  <c r="AA75" i="27"/>
  <c r="AA76" i="27"/>
  <c r="AA77" i="27"/>
  <c r="AA78" i="27"/>
  <c r="AA79" i="27"/>
  <c r="AA80" i="27"/>
  <c r="AA81" i="27"/>
  <c r="AA82" i="27"/>
  <c r="AA83" i="27"/>
  <c r="AA84" i="27"/>
  <c r="AA85" i="27"/>
  <c r="AA86" i="27"/>
  <c r="AA87" i="27"/>
  <c r="AA88" i="27"/>
  <c r="AA89" i="27"/>
  <c r="AA90" i="27"/>
  <c r="AA91" i="27"/>
  <c r="AA92" i="27"/>
  <c r="AA93" i="27"/>
  <c r="AA94" i="27"/>
  <c r="AA95" i="27"/>
  <c r="AA96" i="27"/>
  <c r="AA97" i="27"/>
  <c r="AA98" i="27"/>
  <c r="AA99" i="27"/>
  <c r="AA100" i="27"/>
  <c r="AA101" i="27"/>
  <c r="AA102" i="27"/>
  <c r="AA103" i="27"/>
  <c r="AA104" i="27"/>
  <c r="AA105" i="27"/>
  <c r="AA106" i="27"/>
  <c r="AA107" i="27"/>
  <c r="AA108" i="27"/>
  <c r="AA109" i="27"/>
  <c r="AA110" i="27"/>
  <c r="AA111" i="27"/>
  <c r="AA112" i="27"/>
  <c r="AA113" i="27"/>
  <c r="AA114" i="27"/>
  <c r="AA115" i="27"/>
  <c r="AA116" i="27"/>
  <c r="AA117" i="27"/>
  <c r="AA118" i="27"/>
  <c r="AA119" i="27"/>
  <c r="AA120" i="27"/>
  <c r="AA121" i="27"/>
  <c r="AA122" i="27"/>
  <c r="AA123" i="27"/>
  <c r="AA124" i="27"/>
  <c r="AA125" i="27"/>
  <c r="AA126" i="27"/>
  <c r="AA127" i="27"/>
  <c r="AA128" i="27"/>
  <c r="AA129" i="27"/>
  <c r="AA130" i="27"/>
  <c r="AA131" i="27"/>
  <c r="AA132" i="27"/>
  <c r="AA133" i="27"/>
  <c r="AA134" i="27"/>
  <c r="AA135" i="27"/>
  <c r="AA136" i="27"/>
  <c r="AA137" i="27"/>
  <c r="AA138" i="27"/>
  <c r="AA139" i="27"/>
  <c r="AA20" i="27"/>
  <c r="AA21" i="24"/>
  <c r="AA22" i="24"/>
  <c r="AA23" i="24"/>
  <c r="AA24" i="24"/>
  <c r="AA25" i="24"/>
  <c r="AA26" i="24"/>
  <c r="AA27" i="24"/>
  <c r="AA28" i="24"/>
  <c r="AA29" i="24"/>
  <c r="AA30" i="24"/>
  <c r="AA31" i="24"/>
  <c r="AA32" i="24"/>
  <c r="AA33" i="24"/>
  <c r="AA34" i="24"/>
  <c r="AA35" i="24"/>
  <c r="AA36" i="24"/>
  <c r="AA37" i="24"/>
  <c r="AA38" i="24"/>
  <c r="AA39" i="24"/>
  <c r="AA40" i="24"/>
  <c r="AA41" i="24"/>
  <c r="AA42" i="24"/>
  <c r="AA43" i="24"/>
  <c r="AA44" i="24"/>
  <c r="AA45" i="24"/>
  <c r="AA46" i="24"/>
  <c r="AA47" i="24"/>
  <c r="AA48" i="24"/>
  <c r="AA49" i="24"/>
  <c r="AA50" i="24"/>
  <c r="AA51" i="24"/>
  <c r="AA52" i="24"/>
  <c r="AA53" i="24"/>
  <c r="AA54" i="24"/>
  <c r="AA55" i="24"/>
  <c r="AA56" i="24"/>
  <c r="AA57" i="24"/>
  <c r="AA58" i="24"/>
  <c r="AA59" i="24"/>
  <c r="AA60" i="24"/>
  <c r="AA61" i="24"/>
  <c r="AA62" i="24"/>
  <c r="AA63" i="24"/>
  <c r="AA64" i="24"/>
  <c r="AA65" i="24"/>
  <c r="AA66" i="24"/>
  <c r="AA67" i="24"/>
  <c r="AA68" i="24"/>
  <c r="AA69" i="24"/>
  <c r="AA70" i="24"/>
  <c r="AA71" i="24"/>
  <c r="AA72" i="24"/>
  <c r="AA73" i="24"/>
  <c r="AA74" i="24"/>
  <c r="AA75" i="24"/>
  <c r="AA76" i="24"/>
  <c r="AA77" i="24"/>
  <c r="AA78" i="24"/>
  <c r="AA79" i="24"/>
  <c r="AA80" i="24"/>
  <c r="AA81" i="24"/>
  <c r="AA82" i="24"/>
  <c r="AA83" i="24"/>
  <c r="AA84" i="24"/>
  <c r="AA85" i="24"/>
  <c r="AA86" i="24"/>
  <c r="AA87" i="24"/>
  <c r="AA88" i="24"/>
  <c r="AA89" i="24"/>
  <c r="AA90" i="24"/>
  <c r="AA91" i="24"/>
  <c r="AA92" i="24"/>
  <c r="AA93" i="24"/>
  <c r="AA94" i="24"/>
  <c r="AA95" i="24"/>
  <c r="AA96" i="24"/>
  <c r="AA97" i="24"/>
  <c r="AA98" i="24"/>
  <c r="AA99" i="24"/>
  <c r="AA100" i="24"/>
  <c r="AA101" i="24"/>
  <c r="AA102" i="24"/>
  <c r="AA103" i="24"/>
  <c r="AA104" i="24"/>
  <c r="AA105" i="24"/>
  <c r="AA106" i="24"/>
  <c r="AA107" i="24"/>
  <c r="AA108" i="24"/>
  <c r="AA109" i="24"/>
  <c r="AA110" i="24"/>
  <c r="AA111" i="24"/>
  <c r="AA112" i="24"/>
  <c r="AA113" i="24"/>
  <c r="AA114" i="24"/>
  <c r="AA115" i="24"/>
  <c r="AA116" i="24"/>
  <c r="AA117" i="24"/>
  <c r="AA118" i="24"/>
  <c r="AA119" i="24"/>
  <c r="AA120" i="24"/>
  <c r="AA121" i="24"/>
  <c r="AA122" i="24"/>
  <c r="AA123" i="24"/>
  <c r="AA124" i="24"/>
  <c r="AA125" i="24"/>
  <c r="AA126" i="24"/>
  <c r="AA127" i="24"/>
  <c r="AA128" i="24"/>
  <c r="AA129" i="24"/>
  <c r="AA130" i="24"/>
  <c r="AA131" i="24"/>
  <c r="AA132" i="24"/>
  <c r="AA133" i="24"/>
  <c r="AA134" i="24"/>
  <c r="AA135" i="24"/>
  <c r="AA136" i="24"/>
  <c r="AA137" i="24"/>
  <c r="AA138" i="24"/>
  <c r="AA139" i="24"/>
  <c r="AA20" i="24"/>
  <c r="D7" i="30"/>
  <c r="D7" i="29"/>
  <c r="D7" i="28"/>
  <c r="D7" i="27"/>
  <c r="AA25" i="30" l="1"/>
  <c r="AA20" i="28"/>
  <c r="AA136" i="28"/>
  <c r="AA132" i="28"/>
  <c r="AA128" i="28"/>
  <c r="AA124" i="28"/>
  <c r="AA120" i="28"/>
  <c r="AA116" i="28"/>
  <c r="AA112" i="28"/>
  <c r="AA108" i="28"/>
  <c r="AA104" i="28"/>
  <c r="AA100" i="28"/>
  <c r="AA96" i="28"/>
  <c r="AA92" i="28"/>
  <c r="AA88" i="28"/>
  <c r="AA84" i="28"/>
  <c r="AA80" i="28"/>
  <c r="AA76" i="28"/>
  <c r="AA72" i="28"/>
  <c r="AA68" i="28"/>
  <c r="AA64" i="28"/>
  <c r="AA60" i="28"/>
  <c r="AA56" i="28"/>
  <c r="AA52" i="28"/>
  <c r="AA48" i="28"/>
  <c r="AA44" i="28"/>
  <c r="AA40" i="28"/>
  <c r="AA36" i="28"/>
  <c r="AA32" i="28"/>
  <c r="AA28" i="28"/>
  <c r="AA24" i="28"/>
  <c r="AA138" i="28"/>
  <c r="AA134" i="28"/>
  <c r="AA130" i="28"/>
  <c r="AA126" i="28"/>
  <c r="AA122" i="28"/>
  <c r="AA118" i="28"/>
  <c r="AA114" i="28"/>
  <c r="AA110" i="28"/>
  <c r="AA106" i="28"/>
  <c r="AA102" i="28"/>
  <c r="AA98" i="28"/>
  <c r="AA94" i="28"/>
  <c r="AA90" i="28"/>
  <c r="AA86" i="28"/>
  <c r="AA82" i="28"/>
  <c r="AA78" i="28"/>
  <c r="AA74" i="28"/>
  <c r="AA70" i="28"/>
  <c r="AA66" i="28"/>
  <c r="AA62" i="28"/>
  <c r="AA58" i="28"/>
  <c r="AA54" i="28"/>
  <c r="AA50" i="28"/>
  <c r="AA46" i="28"/>
  <c r="AA42" i="28"/>
  <c r="AA38" i="28"/>
  <c r="AA34" i="28"/>
  <c r="AA30" i="28"/>
  <c r="AA26" i="28"/>
  <c r="AA22" i="28"/>
  <c r="AA137" i="28"/>
  <c r="AA133" i="28"/>
  <c r="AA129" i="28"/>
  <c r="AA125" i="28"/>
  <c r="AA121" i="28"/>
  <c r="AA117" i="28"/>
  <c r="AA113" i="28"/>
  <c r="AA109" i="28"/>
  <c r="AA105" i="28"/>
  <c r="AA101" i="28"/>
  <c r="AA97" i="28"/>
  <c r="AA93" i="28"/>
  <c r="AA89" i="28"/>
  <c r="AA85" i="28"/>
  <c r="AA81" i="28"/>
  <c r="AA77" i="28"/>
  <c r="AA73" i="28"/>
  <c r="AA69" i="28"/>
  <c r="AA65" i="28"/>
  <c r="AA61" i="28"/>
  <c r="AA57" i="28"/>
  <c r="AA53" i="28"/>
  <c r="AA49" i="28"/>
  <c r="AA45" i="28"/>
  <c r="AA41" i="28"/>
  <c r="AA37" i="28"/>
  <c r="AA33" i="28"/>
  <c r="AA29" i="28"/>
  <c r="AA25" i="28"/>
  <c r="AA34" i="30"/>
  <c r="AA32" i="30"/>
  <c r="AA30" i="30"/>
  <c r="AA28" i="30"/>
  <c r="AA26" i="30"/>
  <c r="AA24" i="30"/>
  <c r="AP140" i="24"/>
  <c r="AQ140" i="24"/>
  <c r="AR140" i="24"/>
  <c r="AS140" i="24" s="1"/>
  <c r="AT140" i="24" s="1"/>
  <c r="T5" i="30" l="1"/>
  <c r="T6" i="30"/>
  <c r="T7" i="30"/>
  <c r="T4" i="30"/>
  <c r="K5" i="30"/>
  <c r="K6" i="30"/>
  <c r="K7" i="30"/>
  <c r="K8" i="30"/>
  <c r="K9" i="30"/>
  <c r="K10" i="30"/>
  <c r="K12" i="30"/>
  <c r="K13" i="30"/>
  <c r="K14" i="30"/>
  <c r="K15" i="30"/>
  <c r="K4" i="30"/>
  <c r="D5" i="30"/>
  <c r="D6" i="30"/>
  <c r="D8" i="30"/>
  <c r="D9" i="30"/>
  <c r="D10" i="30"/>
  <c r="D12" i="30"/>
  <c r="D13" i="30"/>
  <c r="D15" i="30"/>
  <c r="D16" i="30"/>
  <c r="D4" i="30"/>
  <c r="T5" i="29"/>
  <c r="T6" i="29"/>
  <c r="T7" i="29"/>
  <c r="T4" i="29"/>
  <c r="K5" i="29"/>
  <c r="K6" i="29"/>
  <c r="K7" i="29"/>
  <c r="K8" i="29"/>
  <c r="K9" i="29"/>
  <c r="K10" i="29"/>
  <c r="K12" i="29"/>
  <c r="K13" i="29"/>
  <c r="K15" i="29"/>
  <c r="K4" i="29"/>
  <c r="D5" i="29"/>
  <c r="D6" i="29"/>
  <c r="D8" i="29"/>
  <c r="D9" i="29"/>
  <c r="D10" i="29"/>
  <c r="D12" i="29"/>
  <c r="D13" i="29"/>
  <c r="D15" i="29"/>
  <c r="D16" i="29"/>
  <c r="D4" i="29"/>
  <c r="T5" i="28"/>
  <c r="T6" i="28"/>
  <c r="T7" i="28"/>
  <c r="T4" i="28"/>
  <c r="K12" i="28"/>
  <c r="K13" i="28"/>
  <c r="K14" i="28"/>
  <c r="K15" i="28"/>
  <c r="K5" i="28"/>
  <c r="K6" i="28"/>
  <c r="K7" i="28"/>
  <c r="K8" i="28"/>
  <c r="K9" i="28"/>
  <c r="K10" i="28"/>
  <c r="K4" i="28"/>
  <c r="D5" i="28"/>
  <c r="D6" i="28"/>
  <c r="D8" i="28"/>
  <c r="D9" i="28"/>
  <c r="D10" i="28"/>
  <c r="D12" i="28"/>
  <c r="D13" i="28"/>
  <c r="D15" i="28"/>
  <c r="D16" i="28"/>
  <c r="D4" i="28"/>
  <c r="T5" i="27"/>
  <c r="T6" i="27"/>
  <c r="T7" i="27"/>
  <c r="T4" i="27"/>
  <c r="K13" i="27"/>
  <c r="K14" i="27"/>
  <c r="K15" i="27"/>
  <c r="K12" i="27"/>
  <c r="K5" i="27"/>
  <c r="K6" i="27"/>
  <c r="K7" i="27"/>
  <c r="K8" i="27"/>
  <c r="K9" i="27"/>
  <c r="K10" i="27"/>
  <c r="K4" i="27"/>
  <c r="D5" i="27"/>
  <c r="D6" i="27"/>
  <c r="D8" i="27"/>
  <c r="D9" i="27"/>
  <c r="D10" i="27"/>
  <c r="D12" i="27"/>
  <c r="D13" i="27"/>
  <c r="D15" i="27"/>
  <c r="D16" i="27"/>
  <c r="D4" i="27"/>
  <c r="W139" i="30" l="1"/>
  <c r="V139" i="30"/>
  <c r="U139" i="30"/>
  <c r="T139" i="30"/>
  <c r="D139" i="30"/>
  <c r="W138" i="30"/>
  <c r="V138" i="30"/>
  <c r="U138" i="30"/>
  <c r="T138" i="30"/>
  <c r="D138" i="30"/>
  <c r="W137" i="30"/>
  <c r="V137" i="30"/>
  <c r="U137" i="30"/>
  <c r="T137" i="30"/>
  <c r="D137" i="30"/>
  <c r="W136" i="30"/>
  <c r="V136" i="30"/>
  <c r="U136" i="30"/>
  <c r="T136" i="30"/>
  <c r="D136" i="30"/>
  <c r="W135" i="30"/>
  <c r="V135" i="30"/>
  <c r="U135" i="30"/>
  <c r="T135" i="30"/>
  <c r="D135" i="30"/>
  <c r="W134" i="30"/>
  <c r="V134" i="30"/>
  <c r="U134" i="30"/>
  <c r="T134" i="30"/>
  <c r="D134" i="30"/>
  <c r="W133" i="30"/>
  <c r="V133" i="30"/>
  <c r="U133" i="30"/>
  <c r="T133" i="30"/>
  <c r="D133" i="30"/>
  <c r="W132" i="30"/>
  <c r="V132" i="30"/>
  <c r="U132" i="30"/>
  <c r="T132" i="30"/>
  <c r="D132" i="30"/>
  <c r="W131" i="30"/>
  <c r="V131" i="30"/>
  <c r="U131" i="30"/>
  <c r="T131" i="30"/>
  <c r="D131" i="30"/>
  <c r="W130" i="30"/>
  <c r="V130" i="30"/>
  <c r="U130" i="30"/>
  <c r="T130" i="30"/>
  <c r="D130" i="30"/>
  <c r="W129" i="30"/>
  <c r="V129" i="30"/>
  <c r="U129" i="30"/>
  <c r="T129" i="30"/>
  <c r="D129" i="30"/>
  <c r="W128" i="30"/>
  <c r="V128" i="30"/>
  <c r="U128" i="30"/>
  <c r="T128" i="30"/>
  <c r="D128" i="30"/>
  <c r="W127" i="30"/>
  <c r="V127" i="30"/>
  <c r="U127" i="30"/>
  <c r="T127" i="30"/>
  <c r="D127" i="30"/>
  <c r="W126" i="30"/>
  <c r="V126" i="30"/>
  <c r="U126" i="30"/>
  <c r="T126" i="30"/>
  <c r="D126" i="30"/>
  <c r="W125" i="30"/>
  <c r="V125" i="30"/>
  <c r="U125" i="30"/>
  <c r="T125" i="30"/>
  <c r="D125" i="30"/>
  <c r="W124" i="30"/>
  <c r="V124" i="30"/>
  <c r="U124" i="30"/>
  <c r="T124" i="30"/>
  <c r="D124" i="30"/>
  <c r="W123" i="30"/>
  <c r="V123" i="30"/>
  <c r="U123" i="30"/>
  <c r="T123" i="30"/>
  <c r="D123" i="30"/>
  <c r="W122" i="30"/>
  <c r="V122" i="30"/>
  <c r="U122" i="30"/>
  <c r="T122" i="30"/>
  <c r="D122" i="30"/>
  <c r="W121" i="30"/>
  <c r="V121" i="30"/>
  <c r="U121" i="30"/>
  <c r="T121" i="30"/>
  <c r="D121" i="30"/>
  <c r="W120" i="30"/>
  <c r="V120" i="30"/>
  <c r="U120" i="30"/>
  <c r="T120" i="30"/>
  <c r="D120" i="30"/>
  <c r="W119" i="30"/>
  <c r="V119" i="30"/>
  <c r="U119" i="30"/>
  <c r="T119" i="30"/>
  <c r="D119" i="30"/>
  <c r="W118" i="30"/>
  <c r="V118" i="30"/>
  <c r="U118" i="30"/>
  <c r="T118" i="30"/>
  <c r="D118" i="30"/>
  <c r="W117" i="30"/>
  <c r="V117" i="30"/>
  <c r="U117" i="30"/>
  <c r="T117" i="30"/>
  <c r="D117" i="30"/>
  <c r="W116" i="30"/>
  <c r="V116" i="30"/>
  <c r="U116" i="30"/>
  <c r="T116" i="30"/>
  <c r="D116" i="30"/>
  <c r="W115" i="30"/>
  <c r="V115" i="30"/>
  <c r="U115" i="30"/>
  <c r="T115" i="30"/>
  <c r="D115" i="30"/>
  <c r="W114" i="30"/>
  <c r="V114" i="30"/>
  <c r="U114" i="30"/>
  <c r="T114" i="30"/>
  <c r="D114" i="30"/>
  <c r="W113" i="30"/>
  <c r="V113" i="30"/>
  <c r="U113" i="30"/>
  <c r="T113" i="30"/>
  <c r="D113" i="30"/>
  <c r="W112" i="30"/>
  <c r="V112" i="30"/>
  <c r="U112" i="30"/>
  <c r="T112" i="30"/>
  <c r="D112" i="30"/>
  <c r="W111" i="30"/>
  <c r="V111" i="30"/>
  <c r="U111" i="30"/>
  <c r="T111" i="30"/>
  <c r="D111" i="30"/>
  <c r="W110" i="30"/>
  <c r="V110" i="30"/>
  <c r="U110" i="30"/>
  <c r="T110" i="30"/>
  <c r="D110" i="30"/>
  <c r="W109" i="30"/>
  <c r="V109" i="30"/>
  <c r="U109" i="30"/>
  <c r="T109" i="30"/>
  <c r="D109" i="30"/>
  <c r="W108" i="30"/>
  <c r="V108" i="30"/>
  <c r="U108" i="30"/>
  <c r="T108" i="30"/>
  <c r="D108" i="30"/>
  <c r="W107" i="30"/>
  <c r="V107" i="30"/>
  <c r="U107" i="30"/>
  <c r="T107" i="30"/>
  <c r="D107" i="30"/>
  <c r="W106" i="30"/>
  <c r="V106" i="30"/>
  <c r="U106" i="30"/>
  <c r="T106" i="30"/>
  <c r="D106" i="30"/>
  <c r="W105" i="30"/>
  <c r="V105" i="30"/>
  <c r="U105" i="30"/>
  <c r="T105" i="30"/>
  <c r="D105" i="30"/>
  <c r="W104" i="30"/>
  <c r="V104" i="30"/>
  <c r="U104" i="30"/>
  <c r="T104" i="30"/>
  <c r="D104" i="30"/>
  <c r="W103" i="30"/>
  <c r="V103" i="30"/>
  <c r="U103" i="30"/>
  <c r="T103" i="30"/>
  <c r="D103" i="30"/>
  <c r="W102" i="30"/>
  <c r="V102" i="30"/>
  <c r="U102" i="30"/>
  <c r="T102" i="30"/>
  <c r="D102" i="30"/>
  <c r="W101" i="30"/>
  <c r="V101" i="30"/>
  <c r="U101" i="30"/>
  <c r="T101" i="30"/>
  <c r="D101" i="30"/>
  <c r="W100" i="30"/>
  <c r="V100" i="30"/>
  <c r="U100" i="30"/>
  <c r="T100" i="30"/>
  <c r="D100" i="30"/>
  <c r="W99" i="30"/>
  <c r="V99" i="30"/>
  <c r="U99" i="30"/>
  <c r="T99" i="30"/>
  <c r="D99" i="30"/>
  <c r="W98" i="30"/>
  <c r="V98" i="30"/>
  <c r="U98" i="30"/>
  <c r="T98" i="30"/>
  <c r="D98" i="30"/>
  <c r="W97" i="30"/>
  <c r="V97" i="30"/>
  <c r="U97" i="30"/>
  <c r="T97" i="30"/>
  <c r="D97" i="30"/>
  <c r="W96" i="30"/>
  <c r="V96" i="30"/>
  <c r="U96" i="30"/>
  <c r="T96" i="30"/>
  <c r="D96" i="30"/>
  <c r="W95" i="30"/>
  <c r="V95" i="30"/>
  <c r="U95" i="30"/>
  <c r="T95" i="30"/>
  <c r="D95" i="30"/>
  <c r="W94" i="30"/>
  <c r="V94" i="30"/>
  <c r="U94" i="30"/>
  <c r="T94" i="30"/>
  <c r="D94" i="30"/>
  <c r="W93" i="30"/>
  <c r="V93" i="30"/>
  <c r="U93" i="30"/>
  <c r="T93" i="30"/>
  <c r="D93" i="30"/>
  <c r="W92" i="30"/>
  <c r="V92" i="30"/>
  <c r="U92" i="30"/>
  <c r="T92" i="30"/>
  <c r="D92" i="30"/>
  <c r="W91" i="30"/>
  <c r="V91" i="30"/>
  <c r="U91" i="30"/>
  <c r="T91" i="30"/>
  <c r="D91" i="30"/>
  <c r="W90" i="30"/>
  <c r="V90" i="30"/>
  <c r="U90" i="30"/>
  <c r="T90" i="30"/>
  <c r="D90" i="30"/>
  <c r="W89" i="30"/>
  <c r="V89" i="30"/>
  <c r="U89" i="30"/>
  <c r="T89" i="30"/>
  <c r="D89" i="30"/>
  <c r="W88" i="30"/>
  <c r="V88" i="30"/>
  <c r="U88" i="30"/>
  <c r="T88" i="30"/>
  <c r="D88" i="30"/>
  <c r="W87" i="30"/>
  <c r="V87" i="30"/>
  <c r="U87" i="30"/>
  <c r="T87" i="30"/>
  <c r="D87" i="30"/>
  <c r="W86" i="30"/>
  <c r="V86" i="30"/>
  <c r="U86" i="30"/>
  <c r="T86" i="30"/>
  <c r="D86" i="30"/>
  <c r="W85" i="30"/>
  <c r="V85" i="30"/>
  <c r="U85" i="30"/>
  <c r="T85" i="30"/>
  <c r="D85" i="30"/>
  <c r="W84" i="30"/>
  <c r="V84" i="30"/>
  <c r="U84" i="30"/>
  <c r="T84" i="30"/>
  <c r="D84" i="30"/>
  <c r="W83" i="30"/>
  <c r="V83" i="30"/>
  <c r="U83" i="30"/>
  <c r="T83" i="30"/>
  <c r="D83" i="30"/>
  <c r="W82" i="30"/>
  <c r="V82" i="30"/>
  <c r="U82" i="30"/>
  <c r="T82" i="30"/>
  <c r="D82" i="30"/>
  <c r="W81" i="30"/>
  <c r="V81" i="30"/>
  <c r="U81" i="30"/>
  <c r="T81" i="30"/>
  <c r="D81" i="30"/>
  <c r="W80" i="30"/>
  <c r="V80" i="30"/>
  <c r="U80" i="30"/>
  <c r="T80" i="30"/>
  <c r="D80" i="30"/>
  <c r="W79" i="30"/>
  <c r="V79" i="30"/>
  <c r="U79" i="30"/>
  <c r="T79" i="30"/>
  <c r="D79" i="30"/>
  <c r="W78" i="30"/>
  <c r="V78" i="30"/>
  <c r="U78" i="30"/>
  <c r="T78" i="30"/>
  <c r="D78" i="30"/>
  <c r="W77" i="30"/>
  <c r="V77" i="30"/>
  <c r="U77" i="30"/>
  <c r="T77" i="30"/>
  <c r="D77" i="30"/>
  <c r="W76" i="30"/>
  <c r="V76" i="30"/>
  <c r="U76" i="30"/>
  <c r="T76" i="30"/>
  <c r="D76" i="30"/>
  <c r="W75" i="30"/>
  <c r="V75" i="30"/>
  <c r="U75" i="30"/>
  <c r="T75" i="30"/>
  <c r="D75" i="30"/>
  <c r="W74" i="30"/>
  <c r="V74" i="30"/>
  <c r="U74" i="30"/>
  <c r="T74" i="30"/>
  <c r="D74" i="30"/>
  <c r="W73" i="30"/>
  <c r="V73" i="30"/>
  <c r="U73" i="30"/>
  <c r="T73" i="30"/>
  <c r="D73" i="30"/>
  <c r="W72" i="30"/>
  <c r="V72" i="30"/>
  <c r="U72" i="30"/>
  <c r="T72" i="30"/>
  <c r="D72" i="30"/>
  <c r="W71" i="30"/>
  <c r="V71" i="30"/>
  <c r="U71" i="30"/>
  <c r="T71" i="30"/>
  <c r="D71" i="30"/>
  <c r="W70" i="30"/>
  <c r="V70" i="30"/>
  <c r="U70" i="30"/>
  <c r="T70" i="30"/>
  <c r="D70" i="30"/>
  <c r="W69" i="30"/>
  <c r="V69" i="30"/>
  <c r="U69" i="30"/>
  <c r="T69" i="30"/>
  <c r="D69" i="30"/>
  <c r="W68" i="30"/>
  <c r="V68" i="30"/>
  <c r="U68" i="30"/>
  <c r="T68" i="30"/>
  <c r="D68" i="30"/>
  <c r="W67" i="30"/>
  <c r="V67" i="30"/>
  <c r="U67" i="30"/>
  <c r="T67" i="30"/>
  <c r="D67" i="30"/>
  <c r="W66" i="30"/>
  <c r="V66" i="30"/>
  <c r="U66" i="30"/>
  <c r="T66" i="30"/>
  <c r="D66" i="30"/>
  <c r="W65" i="30"/>
  <c r="V65" i="30"/>
  <c r="U65" i="30"/>
  <c r="T65" i="30"/>
  <c r="D65" i="30"/>
  <c r="W64" i="30"/>
  <c r="V64" i="30"/>
  <c r="U64" i="30"/>
  <c r="T64" i="30"/>
  <c r="D64" i="30"/>
  <c r="W63" i="30"/>
  <c r="V63" i="30"/>
  <c r="U63" i="30"/>
  <c r="T63" i="30"/>
  <c r="D63" i="30"/>
  <c r="W62" i="30"/>
  <c r="V62" i="30"/>
  <c r="U62" i="30"/>
  <c r="T62" i="30"/>
  <c r="D62" i="30"/>
  <c r="W61" i="30"/>
  <c r="V61" i="30"/>
  <c r="U61" i="30"/>
  <c r="T61" i="30"/>
  <c r="D61" i="30"/>
  <c r="W60" i="30"/>
  <c r="V60" i="30"/>
  <c r="U60" i="30"/>
  <c r="T60" i="30"/>
  <c r="D60" i="30"/>
  <c r="W59" i="30"/>
  <c r="V59" i="30"/>
  <c r="U59" i="30"/>
  <c r="T59" i="30"/>
  <c r="D59" i="30"/>
  <c r="W58" i="30"/>
  <c r="V58" i="30"/>
  <c r="U58" i="30"/>
  <c r="T58" i="30"/>
  <c r="D58" i="30"/>
  <c r="W57" i="30"/>
  <c r="V57" i="30"/>
  <c r="U57" i="30"/>
  <c r="T57" i="30"/>
  <c r="D57" i="30"/>
  <c r="W56" i="30"/>
  <c r="V56" i="30"/>
  <c r="U56" i="30"/>
  <c r="T56" i="30"/>
  <c r="D56" i="30"/>
  <c r="W55" i="30"/>
  <c r="V55" i="30"/>
  <c r="U55" i="30"/>
  <c r="T55" i="30"/>
  <c r="D55" i="30"/>
  <c r="W54" i="30"/>
  <c r="V54" i="30"/>
  <c r="U54" i="30"/>
  <c r="T54" i="30"/>
  <c r="D54" i="30"/>
  <c r="W53" i="30"/>
  <c r="V53" i="30"/>
  <c r="U53" i="30"/>
  <c r="T53" i="30"/>
  <c r="D53" i="30"/>
  <c r="W52" i="30"/>
  <c r="V52" i="30"/>
  <c r="U52" i="30"/>
  <c r="T52" i="30"/>
  <c r="D52" i="30"/>
  <c r="W51" i="30"/>
  <c r="V51" i="30"/>
  <c r="U51" i="30"/>
  <c r="T51" i="30"/>
  <c r="D51" i="30"/>
  <c r="W50" i="30"/>
  <c r="V50" i="30"/>
  <c r="U50" i="30"/>
  <c r="T50" i="30"/>
  <c r="D50" i="30"/>
  <c r="W49" i="30"/>
  <c r="V49" i="30"/>
  <c r="U49" i="30"/>
  <c r="T49" i="30"/>
  <c r="D49" i="30"/>
  <c r="W48" i="30"/>
  <c r="V48" i="30"/>
  <c r="U48" i="30"/>
  <c r="T48" i="30"/>
  <c r="D48" i="30"/>
  <c r="W47" i="30"/>
  <c r="V47" i="30"/>
  <c r="U47" i="30"/>
  <c r="T47" i="30"/>
  <c r="D47" i="30"/>
  <c r="W46" i="30"/>
  <c r="V46" i="30"/>
  <c r="U46" i="30"/>
  <c r="T46" i="30"/>
  <c r="D46" i="30"/>
  <c r="W45" i="30"/>
  <c r="V45" i="30"/>
  <c r="U45" i="30"/>
  <c r="T45" i="30"/>
  <c r="D45" i="30"/>
  <c r="W44" i="30"/>
  <c r="V44" i="30"/>
  <c r="U44" i="30"/>
  <c r="T44" i="30"/>
  <c r="D44" i="30"/>
  <c r="W43" i="30"/>
  <c r="V43" i="30"/>
  <c r="U43" i="30"/>
  <c r="T43" i="30"/>
  <c r="D43" i="30"/>
  <c r="W42" i="30"/>
  <c r="V42" i="30"/>
  <c r="U42" i="30"/>
  <c r="T42" i="30"/>
  <c r="D42" i="30"/>
  <c r="W41" i="30"/>
  <c r="V41" i="30"/>
  <c r="U41" i="30"/>
  <c r="T41" i="30"/>
  <c r="D41" i="30"/>
  <c r="W40" i="30"/>
  <c r="V40" i="30"/>
  <c r="U40" i="30"/>
  <c r="T40" i="30"/>
  <c r="D40" i="30"/>
  <c r="W39" i="30"/>
  <c r="V39" i="30"/>
  <c r="U39" i="30"/>
  <c r="T39" i="30"/>
  <c r="D39" i="30"/>
  <c r="W38" i="30"/>
  <c r="V38" i="30"/>
  <c r="U38" i="30"/>
  <c r="T38" i="30"/>
  <c r="D38" i="30"/>
  <c r="W37" i="30"/>
  <c r="V37" i="30"/>
  <c r="U37" i="30"/>
  <c r="T37" i="30"/>
  <c r="D37" i="30"/>
  <c r="W36" i="30"/>
  <c r="V36" i="30"/>
  <c r="U36" i="30"/>
  <c r="T36" i="30"/>
  <c r="D36" i="30"/>
  <c r="W35" i="30"/>
  <c r="V35" i="30"/>
  <c r="U35" i="30"/>
  <c r="T35" i="30"/>
  <c r="D35" i="30"/>
  <c r="W34" i="30"/>
  <c r="V34" i="30"/>
  <c r="U34" i="30"/>
  <c r="T34" i="30"/>
  <c r="D34" i="30"/>
  <c r="W33" i="30"/>
  <c r="V33" i="30"/>
  <c r="U33" i="30"/>
  <c r="T33" i="30"/>
  <c r="D33" i="30"/>
  <c r="W32" i="30"/>
  <c r="V32" i="30"/>
  <c r="U32" i="30"/>
  <c r="T32" i="30"/>
  <c r="D32" i="30"/>
  <c r="W31" i="30"/>
  <c r="V31" i="30"/>
  <c r="U31" i="30"/>
  <c r="T31" i="30"/>
  <c r="D31" i="30"/>
  <c r="W30" i="30"/>
  <c r="V30" i="30"/>
  <c r="U30" i="30"/>
  <c r="T30" i="30"/>
  <c r="D30" i="30"/>
  <c r="W29" i="30"/>
  <c r="V29" i="30"/>
  <c r="U29" i="30"/>
  <c r="T29" i="30"/>
  <c r="D29" i="30"/>
  <c r="W28" i="30"/>
  <c r="V28" i="30"/>
  <c r="U28" i="30"/>
  <c r="T28" i="30"/>
  <c r="D28" i="30"/>
  <c r="W27" i="30"/>
  <c r="V27" i="30"/>
  <c r="U27" i="30"/>
  <c r="T27" i="30"/>
  <c r="D27" i="30"/>
  <c r="W26" i="30"/>
  <c r="V26" i="30"/>
  <c r="U26" i="30"/>
  <c r="T26" i="30"/>
  <c r="D26" i="30"/>
  <c r="W25" i="30"/>
  <c r="V25" i="30"/>
  <c r="U25" i="30"/>
  <c r="T25" i="30"/>
  <c r="D25" i="30"/>
  <c r="W24" i="30"/>
  <c r="V24" i="30"/>
  <c r="U24" i="30"/>
  <c r="T24" i="30"/>
  <c r="D24" i="30"/>
  <c r="E24" i="30" s="1"/>
  <c r="F24" i="30" s="1"/>
  <c r="H24" i="30" s="1"/>
  <c r="J24" i="30" s="1"/>
  <c r="W23" i="30"/>
  <c r="V23" i="30"/>
  <c r="U23" i="30"/>
  <c r="T23" i="30"/>
  <c r="D23" i="30"/>
  <c r="E23" i="30" s="1"/>
  <c r="F23" i="30" s="1"/>
  <c r="W22" i="30"/>
  <c r="V22" i="30"/>
  <c r="U22" i="30"/>
  <c r="T22" i="30"/>
  <c r="D22" i="30"/>
  <c r="E22" i="30" s="1"/>
  <c r="F22" i="30" s="1"/>
  <c r="H22" i="30" s="1"/>
  <c r="J22" i="30" s="1"/>
  <c r="W21" i="30"/>
  <c r="V21" i="30"/>
  <c r="U21" i="30"/>
  <c r="T21" i="30"/>
  <c r="D21" i="30"/>
  <c r="W20" i="30"/>
  <c r="V20" i="30"/>
  <c r="U20" i="30"/>
  <c r="T20" i="30"/>
  <c r="D20" i="30"/>
  <c r="E20" i="30" s="1"/>
  <c r="F20" i="30" s="1"/>
  <c r="H20" i="30" s="1"/>
  <c r="J20" i="30" s="1"/>
  <c r="T13" i="30"/>
  <c r="T10" i="30"/>
  <c r="T15" i="30" s="1"/>
  <c r="T9" i="30"/>
  <c r="U7" i="30"/>
  <c r="U5" i="30"/>
  <c r="W139" i="29"/>
  <c r="V139" i="29"/>
  <c r="U139" i="29"/>
  <c r="T139" i="29"/>
  <c r="D139" i="29"/>
  <c r="W138" i="29"/>
  <c r="V138" i="29"/>
  <c r="U138" i="29"/>
  <c r="T138" i="29"/>
  <c r="D138" i="29"/>
  <c r="W137" i="29"/>
  <c r="V137" i="29"/>
  <c r="U137" i="29"/>
  <c r="T137" i="29"/>
  <c r="D137" i="29"/>
  <c r="W136" i="29"/>
  <c r="V136" i="29"/>
  <c r="U136" i="29"/>
  <c r="T136" i="29"/>
  <c r="D136" i="29"/>
  <c r="W135" i="29"/>
  <c r="V135" i="29"/>
  <c r="U135" i="29"/>
  <c r="T135" i="29"/>
  <c r="D135" i="29"/>
  <c r="W134" i="29"/>
  <c r="V134" i="29"/>
  <c r="U134" i="29"/>
  <c r="T134" i="29"/>
  <c r="D134" i="29"/>
  <c r="W133" i="29"/>
  <c r="V133" i="29"/>
  <c r="U133" i="29"/>
  <c r="T133" i="29"/>
  <c r="D133" i="29"/>
  <c r="W132" i="29"/>
  <c r="V132" i="29"/>
  <c r="U132" i="29"/>
  <c r="T132" i="29"/>
  <c r="D132" i="29"/>
  <c r="W131" i="29"/>
  <c r="V131" i="29"/>
  <c r="U131" i="29"/>
  <c r="T131" i="29"/>
  <c r="D131" i="29"/>
  <c r="W130" i="29"/>
  <c r="V130" i="29"/>
  <c r="U130" i="29"/>
  <c r="T130" i="29"/>
  <c r="D130" i="29"/>
  <c r="W129" i="29"/>
  <c r="V129" i="29"/>
  <c r="U129" i="29"/>
  <c r="T129" i="29"/>
  <c r="D129" i="29"/>
  <c r="W128" i="29"/>
  <c r="V128" i="29"/>
  <c r="U128" i="29"/>
  <c r="T128" i="29"/>
  <c r="D128" i="29"/>
  <c r="W127" i="29"/>
  <c r="V127" i="29"/>
  <c r="U127" i="29"/>
  <c r="T127" i="29"/>
  <c r="D127" i="29"/>
  <c r="W126" i="29"/>
  <c r="V126" i="29"/>
  <c r="U126" i="29"/>
  <c r="T126" i="29"/>
  <c r="D126" i="29"/>
  <c r="W125" i="29"/>
  <c r="V125" i="29"/>
  <c r="U125" i="29"/>
  <c r="T125" i="29"/>
  <c r="D125" i="29"/>
  <c r="W124" i="29"/>
  <c r="V124" i="29"/>
  <c r="U124" i="29"/>
  <c r="T124" i="29"/>
  <c r="D124" i="29"/>
  <c r="W123" i="29"/>
  <c r="V123" i="29"/>
  <c r="U123" i="29"/>
  <c r="T123" i="29"/>
  <c r="D123" i="29"/>
  <c r="W122" i="29"/>
  <c r="V122" i="29"/>
  <c r="U122" i="29"/>
  <c r="T122" i="29"/>
  <c r="D122" i="29"/>
  <c r="W121" i="29"/>
  <c r="V121" i="29"/>
  <c r="U121" i="29"/>
  <c r="T121" i="29"/>
  <c r="D121" i="29"/>
  <c r="W120" i="29"/>
  <c r="V120" i="29"/>
  <c r="U120" i="29"/>
  <c r="T120" i="29"/>
  <c r="D120" i="29"/>
  <c r="W119" i="29"/>
  <c r="V119" i="29"/>
  <c r="U119" i="29"/>
  <c r="T119" i="29"/>
  <c r="D119" i="29"/>
  <c r="W118" i="29"/>
  <c r="V118" i="29"/>
  <c r="U118" i="29"/>
  <c r="T118" i="29"/>
  <c r="D118" i="29"/>
  <c r="W117" i="29"/>
  <c r="V117" i="29"/>
  <c r="U117" i="29"/>
  <c r="T117" i="29"/>
  <c r="D117" i="29"/>
  <c r="W116" i="29"/>
  <c r="V116" i="29"/>
  <c r="U116" i="29"/>
  <c r="T116" i="29"/>
  <c r="D116" i="29"/>
  <c r="W115" i="29"/>
  <c r="V115" i="29"/>
  <c r="U115" i="29"/>
  <c r="T115" i="29"/>
  <c r="D115" i="29"/>
  <c r="W114" i="29"/>
  <c r="V114" i="29"/>
  <c r="U114" i="29"/>
  <c r="T114" i="29"/>
  <c r="D114" i="29"/>
  <c r="W113" i="29"/>
  <c r="V113" i="29"/>
  <c r="U113" i="29"/>
  <c r="T113" i="29"/>
  <c r="D113" i="29"/>
  <c r="W112" i="29"/>
  <c r="V112" i="29"/>
  <c r="U112" i="29"/>
  <c r="T112" i="29"/>
  <c r="D112" i="29"/>
  <c r="W111" i="29"/>
  <c r="V111" i="29"/>
  <c r="U111" i="29"/>
  <c r="T111" i="29"/>
  <c r="D111" i="29"/>
  <c r="W110" i="29"/>
  <c r="V110" i="29"/>
  <c r="U110" i="29"/>
  <c r="T110" i="29"/>
  <c r="D110" i="29"/>
  <c r="W109" i="29"/>
  <c r="V109" i="29"/>
  <c r="U109" i="29"/>
  <c r="T109" i="29"/>
  <c r="D109" i="29"/>
  <c r="W108" i="29"/>
  <c r="V108" i="29"/>
  <c r="U108" i="29"/>
  <c r="T108" i="29"/>
  <c r="D108" i="29"/>
  <c r="W107" i="29"/>
  <c r="V107" i="29"/>
  <c r="U107" i="29"/>
  <c r="T107" i="29"/>
  <c r="D107" i="29"/>
  <c r="W106" i="29"/>
  <c r="V106" i="29"/>
  <c r="U106" i="29"/>
  <c r="T106" i="29"/>
  <c r="D106" i="29"/>
  <c r="W105" i="29"/>
  <c r="V105" i="29"/>
  <c r="U105" i="29"/>
  <c r="T105" i="29"/>
  <c r="D105" i="29"/>
  <c r="W104" i="29"/>
  <c r="V104" i="29"/>
  <c r="U104" i="29"/>
  <c r="T104" i="29"/>
  <c r="D104" i="29"/>
  <c r="W103" i="29"/>
  <c r="V103" i="29"/>
  <c r="U103" i="29"/>
  <c r="T103" i="29"/>
  <c r="D103" i="29"/>
  <c r="W102" i="29"/>
  <c r="V102" i="29"/>
  <c r="U102" i="29"/>
  <c r="T102" i="29"/>
  <c r="D102" i="29"/>
  <c r="W101" i="29"/>
  <c r="V101" i="29"/>
  <c r="U101" i="29"/>
  <c r="T101" i="29"/>
  <c r="D101" i="29"/>
  <c r="W100" i="29"/>
  <c r="V100" i="29"/>
  <c r="U100" i="29"/>
  <c r="T100" i="29"/>
  <c r="D100" i="29"/>
  <c r="W99" i="29"/>
  <c r="V99" i="29"/>
  <c r="U99" i="29"/>
  <c r="T99" i="29"/>
  <c r="D99" i="29"/>
  <c r="W98" i="29"/>
  <c r="V98" i="29"/>
  <c r="U98" i="29"/>
  <c r="T98" i="29"/>
  <c r="D98" i="29"/>
  <c r="W97" i="29"/>
  <c r="V97" i="29"/>
  <c r="U97" i="29"/>
  <c r="T97" i="29"/>
  <c r="D97" i="29"/>
  <c r="W96" i="29"/>
  <c r="V96" i="29"/>
  <c r="U96" i="29"/>
  <c r="T96" i="29"/>
  <c r="D96" i="29"/>
  <c r="W95" i="29"/>
  <c r="V95" i="29"/>
  <c r="U95" i="29"/>
  <c r="T95" i="29"/>
  <c r="D95" i="29"/>
  <c r="W94" i="29"/>
  <c r="V94" i="29"/>
  <c r="U94" i="29"/>
  <c r="T94" i="29"/>
  <c r="D94" i="29"/>
  <c r="W93" i="29"/>
  <c r="V93" i="29"/>
  <c r="U93" i="29"/>
  <c r="T93" i="29"/>
  <c r="D93" i="29"/>
  <c r="W92" i="29"/>
  <c r="V92" i="29"/>
  <c r="U92" i="29"/>
  <c r="T92" i="29"/>
  <c r="D92" i="29"/>
  <c r="W91" i="29"/>
  <c r="V91" i="29"/>
  <c r="U91" i="29"/>
  <c r="T91" i="29"/>
  <c r="D91" i="29"/>
  <c r="W90" i="29"/>
  <c r="V90" i="29"/>
  <c r="U90" i="29"/>
  <c r="T90" i="29"/>
  <c r="D90" i="29"/>
  <c r="W89" i="29"/>
  <c r="V89" i="29"/>
  <c r="U89" i="29"/>
  <c r="T89" i="29"/>
  <c r="D89" i="29"/>
  <c r="W88" i="29"/>
  <c r="V88" i="29"/>
  <c r="U88" i="29"/>
  <c r="T88" i="29"/>
  <c r="D88" i="29"/>
  <c r="W87" i="29"/>
  <c r="V87" i="29"/>
  <c r="U87" i="29"/>
  <c r="T87" i="29"/>
  <c r="D87" i="29"/>
  <c r="W86" i="29"/>
  <c r="V86" i="29"/>
  <c r="U86" i="29"/>
  <c r="T86" i="29"/>
  <c r="D86" i="29"/>
  <c r="W85" i="29"/>
  <c r="V85" i="29"/>
  <c r="U85" i="29"/>
  <c r="T85" i="29"/>
  <c r="D85" i="29"/>
  <c r="W84" i="29"/>
  <c r="V84" i="29"/>
  <c r="U84" i="29"/>
  <c r="T84" i="29"/>
  <c r="D84" i="29"/>
  <c r="W83" i="29"/>
  <c r="V83" i="29"/>
  <c r="U83" i="29"/>
  <c r="T83" i="29"/>
  <c r="D83" i="29"/>
  <c r="E83" i="29" s="1"/>
  <c r="F83" i="29" s="1"/>
  <c r="W82" i="29"/>
  <c r="V82" i="29"/>
  <c r="U82" i="29"/>
  <c r="T82" i="29"/>
  <c r="D82" i="29"/>
  <c r="W81" i="29"/>
  <c r="V81" i="29"/>
  <c r="U81" i="29"/>
  <c r="T81" i="29"/>
  <c r="D81" i="29"/>
  <c r="W80" i="29"/>
  <c r="V80" i="29"/>
  <c r="U80" i="29"/>
  <c r="T80" i="29"/>
  <c r="D80" i="29"/>
  <c r="W79" i="29"/>
  <c r="V79" i="29"/>
  <c r="U79" i="29"/>
  <c r="T79" i="29"/>
  <c r="D79" i="29"/>
  <c r="W78" i="29"/>
  <c r="V78" i="29"/>
  <c r="U78" i="29"/>
  <c r="T78" i="29"/>
  <c r="D78" i="29"/>
  <c r="W77" i="29"/>
  <c r="V77" i="29"/>
  <c r="U77" i="29"/>
  <c r="T77" i="29"/>
  <c r="D77" i="29"/>
  <c r="W76" i="29"/>
  <c r="V76" i="29"/>
  <c r="U76" i="29"/>
  <c r="T76" i="29"/>
  <c r="D76" i="29"/>
  <c r="W75" i="29"/>
  <c r="V75" i="29"/>
  <c r="U75" i="29"/>
  <c r="T75" i="29"/>
  <c r="D75" i="29"/>
  <c r="W74" i="29"/>
  <c r="V74" i="29"/>
  <c r="U74" i="29"/>
  <c r="T74" i="29"/>
  <c r="D74" i="29"/>
  <c r="W73" i="29"/>
  <c r="V73" i="29"/>
  <c r="U73" i="29"/>
  <c r="T73" i="29"/>
  <c r="D73" i="29"/>
  <c r="W72" i="29"/>
  <c r="V72" i="29"/>
  <c r="U72" i="29"/>
  <c r="T72" i="29"/>
  <c r="D72" i="29"/>
  <c r="W71" i="29"/>
  <c r="V71" i="29"/>
  <c r="U71" i="29"/>
  <c r="T71" i="29"/>
  <c r="D71" i="29"/>
  <c r="W70" i="29"/>
  <c r="V70" i="29"/>
  <c r="U70" i="29"/>
  <c r="T70" i="29"/>
  <c r="D70" i="29"/>
  <c r="W69" i="29"/>
  <c r="V69" i="29"/>
  <c r="U69" i="29"/>
  <c r="T69" i="29"/>
  <c r="D69" i="29"/>
  <c r="W68" i="29"/>
  <c r="V68" i="29"/>
  <c r="U68" i="29"/>
  <c r="T68" i="29"/>
  <c r="D68" i="29"/>
  <c r="W67" i="29"/>
  <c r="V67" i="29"/>
  <c r="U67" i="29"/>
  <c r="T67" i="29"/>
  <c r="D67" i="29"/>
  <c r="W66" i="29"/>
  <c r="V66" i="29"/>
  <c r="U66" i="29"/>
  <c r="T66" i="29"/>
  <c r="D66" i="29"/>
  <c r="W65" i="29"/>
  <c r="V65" i="29"/>
  <c r="U65" i="29"/>
  <c r="T65" i="29"/>
  <c r="D65" i="29"/>
  <c r="W64" i="29"/>
  <c r="V64" i="29"/>
  <c r="U64" i="29"/>
  <c r="T64" i="29"/>
  <c r="D64" i="29"/>
  <c r="W63" i="29"/>
  <c r="V63" i="29"/>
  <c r="U63" i="29"/>
  <c r="T63" i="29"/>
  <c r="D63" i="29"/>
  <c r="W62" i="29"/>
  <c r="V62" i="29"/>
  <c r="U62" i="29"/>
  <c r="T62" i="29"/>
  <c r="D62" i="29"/>
  <c r="W61" i="29"/>
  <c r="V61" i="29"/>
  <c r="U61" i="29"/>
  <c r="T61" i="29"/>
  <c r="D61" i="29"/>
  <c r="W60" i="29"/>
  <c r="V60" i="29"/>
  <c r="U60" i="29"/>
  <c r="T60" i="29"/>
  <c r="D60" i="29"/>
  <c r="E60" i="29" s="1"/>
  <c r="F60" i="29" s="1"/>
  <c r="W59" i="29"/>
  <c r="V59" i="29"/>
  <c r="U59" i="29"/>
  <c r="T59" i="29"/>
  <c r="D59" i="29"/>
  <c r="W58" i="29"/>
  <c r="V58" i="29"/>
  <c r="U58" i="29"/>
  <c r="T58" i="29"/>
  <c r="D58" i="29"/>
  <c r="W57" i="29"/>
  <c r="V57" i="29"/>
  <c r="U57" i="29"/>
  <c r="T57" i="29"/>
  <c r="D57" i="29"/>
  <c r="W56" i="29"/>
  <c r="V56" i="29"/>
  <c r="U56" i="29"/>
  <c r="T56" i="29"/>
  <c r="D56" i="29"/>
  <c r="W55" i="29"/>
  <c r="V55" i="29"/>
  <c r="U55" i="29"/>
  <c r="T55" i="29"/>
  <c r="D55" i="29"/>
  <c r="W54" i="29"/>
  <c r="V54" i="29"/>
  <c r="U54" i="29"/>
  <c r="T54" i="29"/>
  <c r="D54" i="29"/>
  <c r="W53" i="29"/>
  <c r="V53" i="29"/>
  <c r="U53" i="29"/>
  <c r="T53" i="29"/>
  <c r="D53" i="29"/>
  <c r="W52" i="29"/>
  <c r="V52" i="29"/>
  <c r="U52" i="29"/>
  <c r="T52" i="29"/>
  <c r="D52" i="29"/>
  <c r="E52" i="29" s="1"/>
  <c r="F52" i="29" s="1"/>
  <c r="W51" i="29"/>
  <c r="V51" i="29"/>
  <c r="U51" i="29"/>
  <c r="T51" i="29"/>
  <c r="D51" i="29"/>
  <c r="W50" i="29"/>
  <c r="V50" i="29"/>
  <c r="U50" i="29"/>
  <c r="T50" i="29"/>
  <c r="D50" i="29"/>
  <c r="W49" i="29"/>
  <c r="V49" i="29"/>
  <c r="U49" i="29"/>
  <c r="T49" i="29"/>
  <c r="D49" i="29"/>
  <c r="W48" i="29"/>
  <c r="V48" i="29"/>
  <c r="U48" i="29"/>
  <c r="T48" i="29"/>
  <c r="D48" i="29"/>
  <c r="W47" i="29"/>
  <c r="V47" i="29"/>
  <c r="U47" i="29"/>
  <c r="T47" i="29"/>
  <c r="D47" i="29"/>
  <c r="W46" i="29"/>
  <c r="V46" i="29"/>
  <c r="U46" i="29"/>
  <c r="T46" i="29"/>
  <c r="D46" i="29"/>
  <c r="W45" i="29"/>
  <c r="V45" i="29"/>
  <c r="U45" i="29"/>
  <c r="T45" i="29"/>
  <c r="D45" i="29"/>
  <c r="W44" i="29"/>
  <c r="V44" i="29"/>
  <c r="U44" i="29"/>
  <c r="T44" i="29"/>
  <c r="D44" i="29"/>
  <c r="W43" i="29"/>
  <c r="V43" i="29"/>
  <c r="U43" i="29"/>
  <c r="T43" i="29"/>
  <c r="D43" i="29"/>
  <c r="E43" i="29" s="1"/>
  <c r="F43" i="29" s="1"/>
  <c r="W42" i="29"/>
  <c r="V42" i="29"/>
  <c r="U42" i="29"/>
  <c r="T42" i="29"/>
  <c r="D42" i="29"/>
  <c r="W41" i="29"/>
  <c r="V41" i="29"/>
  <c r="U41" i="29"/>
  <c r="T41" i="29"/>
  <c r="D41" i="29"/>
  <c r="W40" i="29"/>
  <c r="V40" i="29"/>
  <c r="U40" i="29"/>
  <c r="T40" i="29"/>
  <c r="D40" i="29"/>
  <c r="W39" i="29"/>
  <c r="V39" i="29"/>
  <c r="U39" i="29"/>
  <c r="T39" i="29"/>
  <c r="D39" i="29"/>
  <c r="E39" i="29" s="1"/>
  <c r="F39" i="29" s="1"/>
  <c r="W38" i="29"/>
  <c r="V38" i="29"/>
  <c r="U38" i="29"/>
  <c r="T38" i="29"/>
  <c r="D38" i="29"/>
  <c r="W37" i="29"/>
  <c r="V37" i="29"/>
  <c r="U37" i="29"/>
  <c r="T37" i="29"/>
  <c r="D37" i="29"/>
  <c r="W36" i="29"/>
  <c r="V36" i="29"/>
  <c r="U36" i="29"/>
  <c r="T36" i="29"/>
  <c r="D36" i="29"/>
  <c r="W35" i="29"/>
  <c r="V35" i="29"/>
  <c r="U35" i="29"/>
  <c r="T35" i="29"/>
  <c r="D35" i="29"/>
  <c r="E35" i="29" s="1"/>
  <c r="F35" i="29" s="1"/>
  <c r="W34" i="29"/>
  <c r="V34" i="29"/>
  <c r="U34" i="29"/>
  <c r="T34" i="29"/>
  <c r="D34" i="29"/>
  <c r="W33" i="29"/>
  <c r="V33" i="29"/>
  <c r="U33" i="29"/>
  <c r="T33" i="29"/>
  <c r="D33" i="29"/>
  <c r="W32" i="29"/>
  <c r="V32" i="29"/>
  <c r="U32" i="29"/>
  <c r="T32" i="29"/>
  <c r="D32" i="29"/>
  <c r="W31" i="29"/>
  <c r="V31" i="29"/>
  <c r="U31" i="29"/>
  <c r="T31" i="29"/>
  <c r="D31" i="29"/>
  <c r="E31" i="29" s="1"/>
  <c r="F31" i="29" s="1"/>
  <c r="W30" i="29"/>
  <c r="V30" i="29"/>
  <c r="U30" i="29"/>
  <c r="T30" i="29"/>
  <c r="D30" i="29"/>
  <c r="W29" i="29"/>
  <c r="V29" i="29"/>
  <c r="U29" i="29"/>
  <c r="T29" i="29"/>
  <c r="D29" i="29"/>
  <c r="W28" i="29"/>
  <c r="V28" i="29"/>
  <c r="U28" i="29"/>
  <c r="T28" i="29"/>
  <c r="D28" i="29"/>
  <c r="W27" i="29"/>
  <c r="V27" i="29"/>
  <c r="U27" i="29"/>
  <c r="T27" i="29"/>
  <c r="D27" i="29"/>
  <c r="E27" i="29" s="1"/>
  <c r="F27" i="29" s="1"/>
  <c r="W26" i="29"/>
  <c r="V26" i="29"/>
  <c r="U26" i="29"/>
  <c r="T26" i="29"/>
  <c r="D26" i="29"/>
  <c r="W25" i="29"/>
  <c r="V25" i="29"/>
  <c r="U25" i="29"/>
  <c r="T25" i="29"/>
  <c r="D25" i="29"/>
  <c r="W24" i="29"/>
  <c r="V24" i="29"/>
  <c r="U24" i="29"/>
  <c r="T24" i="29"/>
  <c r="D24" i="29"/>
  <c r="W23" i="29"/>
  <c r="V23" i="29"/>
  <c r="U23" i="29"/>
  <c r="T23" i="29"/>
  <c r="D23" i="29"/>
  <c r="E23" i="29" s="1"/>
  <c r="F23" i="29" s="1"/>
  <c r="W22" i="29"/>
  <c r="V22" i="29"/>
  <c r="U22" i="29"/>
  <c r="T22" i="29"/>
  <c r="D22" i="29"/>
  <c r="W21" i="29"/>
  <c r="V21" i="29"/>
  <c r="U21" i="29"/>
  <c r="T21" i="29"/>
  <c r="D21" i="29"/>
  <c r="W20" i="29"/>
  <c r="V20" i="29"/>
  <c r="U20" i="29"/>
  <c r="T20" i="29"/>
  <c r="D20" i="29"/>
  <c r="T13" i="29"/>
  <c r="T10" i="29"/>
  <c r="T9" i="29"/>
  <c r="U7" i="29"/>
  <c r="U5" i="29"/>
  <c r="W139" i="28"/>
  <c r="V139" i="28"/>
  <c r="U139" i="28"/>
  <c r="T139" i="28"/>
  <c r="D139" i="28"/>
  <c r="E139" i="28" s="1"/>
  <c r="F139" i="28" s="1"/>
  <c r="W138" i="28"/>
  <c r="V138" i="28"/>
  <c r="U138" i="28"/>
  <c r="T138" i="28"/>
  <c r="D138" i="28"/>
  <c r="E138" i="28" s="1"/>
  <c r="F138" i="28" s="1"/>
  <c r="W137" i="28"/>
  <c r="V137" i="28"/>
  <c r="U137" i="28"/>
  <c r="T137" i="28"/>
  <c r="D137" i="28"/>
  <c r="W136" i="28"/>
  <c r="V136" i="28"/>
  <c r="U136" i="28"/>
  <c r="T136" i="28"/>
  <c r="D136" i="28"/>
  <c r="E136" i="28" s="1"/>
  <c r="F136" i="28" s="1"/>
  <c r="W135" i="28"/>
  <c r="V135" i="28"/>
  <c r="U135" i="28"/>
  <c r="T135" i="28"/>
  <c r="D135" i="28"/>
  <c r="W134" i="28"/>
  <c r="V134" i="28"/>
  <c r="U134" i="28"/>
  <c r="T134" i="28"/>
  <c r="D134" i="28"/>
  <c r="E134" i="28" s="1"/>
  <c r="F134" i="28" s="1"/>
  <c r="G134" i="28" s="1"/>
  <c r="I134" i="28" s="1"/>
  <c r="W133" i="28"/>
  <c r="V133" i="28"/>
  <c r="U133" i="28"/>
  <c r="T133" i="28"/>
  <c r="D133" i="28"/>
  <c r="E133" i="28" s="1"/>
  <c r="F133" i="28" s="1"/>
  <c r="H133" i="28" s="1"/>
  <c r="J133" i="28" s="1"/>
  <c r="W132" i="28"/>
  <c r="V132" i="28"/>
  <c r="U132" i="28"/>
  <c r="T132" i="28"/>
  <c r="D132" i="28"/>
  <c r="E132" i="28" s="1"/>
  <c r="F132" i="28" s="1"/>
  <c r="W131" i="28"/>
  <c r="V131" i="28"/>
  <c r="U131" i="28"/>
  <c r="T131" i="28"/>
  <c r="D131" i="28"/>
  <c r="E131" i="28" s="1"/>
  <c r="F131" i="28" s="1"/>
  <c r="W130" i="28"/>
  <c r="V130" i="28"/>
  <c r="U130" i="28"/>
  <c r="T130" i="28"/>
  <c r="D130" i="28"/>
  <c r="E130" i="28" s="1"/>
  <c r="F130" i="28" s="1"/>
  <c r="W129" i="28"/>
  <c r="V129" i="28"/>
  <c r="U129" i="28"/>
  <c r="T129" i="28"/>
  <c r="D129" i="28"/>
  <c r="E129" i="28" s="1"/>
  <c r="F129" i="28" s="1"/>
  <c r="W128" i="28"/>
  <c r="V128" i="28"/>
  <c r="U128" i="28"/>
  <c r="T128" i="28"/>
  <c r="D128" i="28"/>
  <c r="W127" i="28"/>
  <c r="V127" i="28"/>
  <c r="U127" i="28"/>
  <c r="T127" i="28"/>
  <c r="D127" i="28"/>
  <c r="W126" i="28"/>
  <c r="V126" i="28"/>
  <c r="U126" i="28"/>
  <c r="T126" i="28"/>
  <c r="D126" i="28"/>
  <c r="E126" i="28" s="1"/>
  <c r="F126" i="28" s="1"/>
  <c r="H126" i="28" s="1"/>
  <c r="J126" i="28" s="1"/>
  <c r="W125" i="28"/>
  <c r="V125" i="28"/>
  <c r="U125" i="28"/>
  <c r="T125" i="28"/>
  <c r="D125" i="28"/>
  <c r="W124" i="28"/>
  <c r="V124" i="28"/>
  <c r="U124" i="28"/>
  <c r="T124" i="28"/>
  <c r="D124" i="28"/>
  <c r="W123" i="28"/>
  <c r="V123" i="28"/>
  <c r="U123" i="28"/>
  <c r="T123" i="28"/>
  <c r="D123" i="28"/>
  <c r="W122" i="28"/>
  <c r="V122" i="28"/>
  <c r="U122" i="28"/>
  <c r="T122" i="28"/>
  <c r="D122" i="28"/>
  <c r="W121" i="28"/>
  <c r="V121" i="28"/>
  <c r="U121" i="28"/>
  <c r="T121" i="28"/>
  <c r="D121" i="28"/>
  <c r="E121" i="28" s="1"/>
  <c r="F121" i="28" s="1"/>
  <c r="H121" i="28" s="1"/>
  <c r="J121" i="28" s="1"/>
  <c r="W120" i="28"/>
  <c r="V120" i="28"/>
  <c r="U120" i="28"/>
  <c r="T120" i="28"/>
  <c r="D120" i="28"/>
  <c r="E120" i="28" s="1"/>
  <c r="F120" i="28" s="1"/>
  <c r="G120" i="28" s="1"/>
  <c r="I120" i="28" s="1"/>
  <c r="W119" i="28"/>
  <c r="V119" i="28"/>
  <c r="U119" i="28"/>
  <c r="T119" i="28"/>
  <c r="D119" i="28"/>
  <c r="W118" i="28"/>
  <c r="V118" i="28"/>
  <c r="U118" i="28"/>
  <c r="T118" i="28"/>
  <c r="D118" i="28"/>
  <c r="E118" i="28" s="1"/>
  <c r="F118" i="28" s="1"/>
  <c r="H118" i="28" s="1"/>
  <c r="J118" i="28" s="1"/>
  <c r="W117" i="28"/>
  <c r="V117" i="28"/>
  <c r="U117" i="28"/>
  <c r="T117" i="28"/>
  <c r="D117" i="28"/>
  <c r="E117" i="28" s="1"/>
  <c r="F117" i="28" s="1"/>
  <c r="W116" i="28"/>
  <c r="V116" i="28"/>
  <c r="U116" i="28"/>
  <c r="T116" i="28"/>
  <c r="D116" i="28"/>
  <c r="E116" i="28" s="1"/>
  <c r="F116" i="28" s="1"/>
  <c r="H116" i="28" s="1"/>
  <c r="J116" i="28" s="1"/>
  <c r="W115" i="28"/>
  <c r="V115" i="28"/>
  <c r="U115" i="28"/>
  <c r="T115" i="28"/>
  <c r="D115" i="28"/>
  <c r="W114" i="28"/>
  <c r="V114" i="28"/>
  <c r="U114" i="28"/>
  <c r="T114" i="28"/>
  <c r="D114" i="28"/>
  <c r="E114" i="28" s="1"/>
  <c r="F114" i="28" s="1"/>
  <c r="H114" i="28" s="1"/>
  <c r="J114" i="28" s="1"/>
  <c r="W113" i="28"/>
  <c r="V113" i="28"/>
  <c r="U113" i="28"/>
  <c r="T113" i="28"/>
  <c r="D113" i="28"/>
  <c r="E113" i="28" s="1"/>
  <c r="F113" i="28" s="1"/>
  <c r="H113" i="28" s="1"/>
  <c r="J113" i="28" s="1"/>
  <c r="W112" i="28"/>
  <c r="V112" i="28"/>
  <c r="U112" i="28"/>
  <c r="T112" i="28"/>
  <c r="D112" i="28"/>
  <c r="E112" i="28" s="1"/>
  <c r="F112" i="28" s="1"/>
  <c r="W111" i="28"/>
  <c r="V111" i="28"/>
  <c r="U111" i="28"/>
  <c r="T111" i="28"/>
  <c r="D111" i="28"/>
  <c r="E111" i="28" s="1"/>
  <c r="F111" i="28" s="1"/>
  <c r="W110" i="28"/>
  <c r="V110" i="28"/>
  <c r="U110" i="28"/>
  <c r="T110" i="28"/>
  <c r="D110" i="28"/>
  <c r="E110" i="28" s="1"/>
  <c r="F110" i="28" s="1"/>
  <c r="W109" i="28"/>
  <c r="V109" i="28"/>
  <c r="U109" i="28"/>
  <c r="T109" i="28"/>
  <c r="D109" i="28"/>
  <c r="E109" i="28" s="1"/>
  <c r="F109" i="28" s="1"/>
  <c r="W108" i="28"/>
  <c r="V108" i="28"/>
  <c r="U108" i="28"/>
  <c r="T108" i="28"/>
  <c r="D108" i="28"/>
  <c r="E108" i="28" s="1"/>
  <c r="F108" i="28" s="1"/>
  <c r="H108" i="28" s="1"/>
  <c r="J108" i="28" s="1"/>
  <c r="W107" i="28"/>
  <c r="V107" i="28"/>
  <c r="U107" i="28"/>
  <c r="T107" i="28"/>
  <c r="D107" i="28"/>
  <c r="W106" i="28"/>
  <c r="V106" i="28"/>
  <c r="U106" i="28"/>
  <c r="T106" i="28"/>
  <c r="D106" i="28"/>
  <c r="E106" i="28" s="1"/>
  <c r="F106" i="28" s="1"/>
  <c r="W105" i="28"/>
  <c r="V105" i="28"/>
  <c r="U105" i="28"/>
  <c r="T105" i="28"/>
  <c r="D105" i="28"/>
  <c r="E105" i="28" s="1"/>
  <c r="F105" i="28" s="1"/>
  <c r="W104" i="28"/>
  <c r="V104" i="28"/>
  <c r="U104" i="28"/>
  <c r="T104" i="28"/>
  <c r="D104" i="28"/>
  <c r="E104" i="28" s="1"/>
  <c r="F104" i="28" s="1"/>
  <c r="W103" i="28"/>
  <c r="V103" i="28"/>
  <c r="U103" i="28"/>
  <c r="T103" i="28"/>
  <c r="D103" i="28"/>
  <c r="E103" i="28" s="1"/>
  <c r="F103" i="28" s="1"/>
  <c r="W102" i="28"/>
  <c r="V102" i="28"/>
  <c r="U102" i="28"/>
  <c r="T102" i="28"/>
  <c r="D102" i="28"/>
  <c r="E102" i="28" s="1"/>
  <c r="F102" i="28" s="1"/>
  <c r="G102" i="28" s="1"/>
  <c r="I102" i="28" s="1"/>
  <c r="W101" i="28"/>
  <c r="V101" i="28"/>
  <c r="U101" i="28"/>
  <c r="T101" i="28"/>
  <c r="D101" i="28"/>
  <c r="W100" i="28"/>
  <c r="V100" i="28"/>
  <c r="U100" i="28"/>
  <c r="T100" i="28"/>
  <c r="D100" i="28"/>
  <c r="E100" i="28" s="1"/>
  <c r="F100" i="28" s="1"/>
  <c r="G100" i="28" s="1"/>
  <c r="I100" i="28" s="1"/>
  <c r="W99" i="28"/>
  <c r="V99" i="28"/>
  <c r="U99" i="28"/>
  <c r="T99" i="28"/>
  <c r="D99" i="28"/>
  <c r="E99" i="28" s="1"/>
  <c r="F99" i="28" s="1"/>
  <c r="H99" i="28" s="1"/>
  <c r="J99" i="28" s="1"/>
  <c r="W98" i="28"/>
  <c r="V98" i="28"/>
  <c r="U98" i="28"/>
  <c r="T98" i="28"/>
  <c r="D98" i="28"/>
  <c r="E98" i="28" s="1"/>
  <c r="F98" i="28" s="1"/>
  <c r="W97" i="28"/>
  <c r="V97" i="28"/>
  <c r="U97" i="28"/>
  <c r="T97" i="28"/>
  <c r="D97" i="28"/>
  <c r="E97" i="28" s="1"/>
  <c r="F97" i="28" s="1"/>
  <c r="W96" i="28"/>
  <c r="V96" i="28"/>
  <c r="U96" i="28"/>
  <c r="T96" i="28"/>
  <c r="D96" i="28"/>
  <c r="E96" i="28" s="1"/>
  <c r="F96" i="28" s="1"/>
  <c r="W95" i="28"/>
  <c r="V95" i="28"/>
  <c r="U95" i="28"/>
  <c r="T95" i="28"/>
  <c r="D95" i="28"/>
  <c r="E95" i="28" s="1"/>
  <c r="F95" i="28" s="1"/>
  <c r="H95" i="28" s="1"/>
  <c r="J95" i="28" s="1"/>
  <c r="W94" i="28"/>
  <c r="V94" i="28"/>
  <c r="U94" i="28"/>
  <c r="T94" i="28"/>
  <c r="D94" i="28"/>
  <c r="E94" i="28" s="1"/>
  <c r="F94" i="28" s="1"/>
  <c r="H94" i="28" s="1"/>
  <c r="J94" i="28" s="1"/>
  <c r="W93" i="28"/>
  <c r="V93" i="28"/>
  <c r="U93" i="28"/>
  <c r="T93" i="28"/>
  <c r="D93" i="28"/>
  <c r="W92" i="28"/>
  <c r="V92" i="28"/>
  <c r="U92" i="28"/>
  <c r="T92" i="28"/>
  <c r="D92" i="28"/>
  <c r="E92" i="28" s="1"/>
  <c r="F92" i="28" s="1"/>
  <c r="G92" i="28" s="1"/>
  <c r="I92" i="28" s="1"/>
  <c r="W91" i="28"/>
  <c r="V91" i="28"/>
  <c r="U91" i="28"/>
  <c r="T91" i="28"/>
  <c r="D91" i="28"/>
  <c r="E91" i="28" s="1"/>
  <c r="F91" i="28" s="1"/>
  <c r="H91" i="28" s="1"/>
  <c r="J91" i="28" s="1"/>
  <c r="W90" i="28"/>
  <c r="V90" i="28"/>
  <c r="U90" i="28"/>
  <c r="T90" i="28"/>
  <c r="D90" i="28"/>
  <c r="E90" i="28" s="1"/>
  <c r="F90" i="28" s="1"/>
  <c r="G90" i="28" s="1"/>
  <c r="I90" i="28" s="1"/>
  <c r="W89" i="28"/>
  <c r="V89" i="28"/>
  <c r="U89" i="28"/>
  <c r="T89" i="28"/>
  <c r="D89" i="28"/>
  <c r="E89" i="28" s="1"/>
  <c r="F89" i="28" s="1"/>
  <c r="W88" i="28"/>
  <c r="V88" i="28"/>
  <c r="U88" i="28"/>
  <c r="T88" i="28"/>
  <c r="D88" i="28"/>
  <c r="E88" i="28" s="1"/>
  <c r="F88" i="28" s="1"/>
  <c r="H88" i="28" s="1"/>
  <c r="J88" i="28" s="1"/>
  <c r="W87" i="28"/>
  <c r="V87" i="28"/>
  <c r="U87" i="28"/>
  <c r="T87" i="28"/>
  <c r="D87" i="28"/>
  <c r="E87" i="28" s="1"/>
  <c r="F87" i="28" s="1"/>
  <c r="W86" i="28"/>
  <c r="V86" i="28"/>
  <c r="U86" i="28"/>
  <c r="T86" i="28"/>
  <c r="D86" i="28"/>
  <c r="E86" i="28" s="1"/>
  <c r="F86" i="28" s="1"/>
  <c r="H86" i="28" s="1"/>
  <c r="J86" i="28" s="1"/>
  <c r="W85" i="28"/>
  <c r="V85" i="28"/>
  <c r="U85" i="28"/>
  <c r="T85" i="28"/>
  <c r="D85" i="28"/>
  <c r="W84" i="28"/>
  <c r="V84" i="28"/>
  <c r="U84" i="28"/>
  <c r="T84" i="28"/>
  <c r="D84" i="28"/>
  <c r="E84" i="28" s="1"/>
  <c r="F84" i="28" s="1"/>
  <c r="H84" i="28" s="1"/>
  <c r="J84" i="28" s="1"/>
  <c r="W83" i="28"/>
  <c r="V83" i="28"/>
  <c r="U83" i="28"/>
  <c r="T83" i="28"/>
  <c r="D83" i="28"/>
  <c r="E83" i="28" s="1"/>
  <c r="F83" i="28" s="1"/>
  <c r="H83" i="28" s="1"/>
  <c r="J83" i="28" s="1"/>
  <c r="W82" i="28"/>
  <c r="V82" i="28"/>
  <c r="U82" i="28"/>
  <c r="T82" i="28"/>
  <c r="D82" i="28"/>
  <c r="E82" i="28" s="1"/>
  <c r="F82" i="28" s="1"/>
  <c r="W81" i="28"/>
  <c r="V81" i="28"/>
  <c r="U81" i="28"/>
  <c r="T81" i="28"/>
  <c r="D81" i="28"/>
  <c r="E81" i="28" s="1"/>
  <c r="F81" i="28" s="1"/>
  <c r="W80" i="28"/>
  <c r="V80" i="28"/>
  <c r="U80" i="28"/>
  <c r="T80" i="28"/>
  <c r="D80" i="28"/>
  <c r="E80" i="28" s="1"/>
  <c r="F80" i="28" s="1"/>
  <c r="W79" i="28"/>
  <c r="V79" i="28"/>
  <c r="U79" i="28"/>
  <c r="T79" i="28"/>
  <c r="D79" i="28"/>
  <c r="E79" i="28" s="1"/>
  <c r="F79" i="28" s="1"/>
  <c r="W78" i="28"/>
  <c r="V78" i="28"/>
  <c r="U78" i="28"/>
  <c r="T78" i="28"/>
  <c r="D78" i="28"/>
  <c r="E78" i="28" s="1"/>
  <c r="F78" i="28" s="1"/>
  <c r="H78" i="28" s="1"/>
  <c r="J78" i="28" s="1"/>
  <c r="W77" i="28"/>
  <c r="V77" i="28"/>
  <c r="U77" i="28"/>
  <c r="T77" i="28"/>
  <c r="D77" i="28"/>
  <c r="W76" i="28"/>
  <c r="V76" i="28"/>
  <c r="U76" i="28"/>
  <c r="T76" i="28"/>
  <c r="D76" i="28"/>
  <c r="E76" i="28" s="1"/>
  <c r="F76" i="28" s="1"/>
  <c r="H76" i="28" s="1"/>
  <c r="J76" i="28" s="1"/>
  <c r="W75" i="28"/>
  <c r="V75" i="28"/>
  <c r="U75" i="28"/>
  <c r="T75" i="28"/>
  <c r="D75" i="28"/>
  <c r="E75" i="28" s="1"/>
  <c r="F75" i="28" s="1"/>
  <c r="H75" i="28" s="1"/>
  <c r="J75" i="28" s="1"/>
  <c r="W74" i="28"/>
  <c r="V74" i="28"/>
  <c r="U74" i="28"/>
  <c r="T74" i="28"/>
  <c r="D74" i="28"/>
  <c r="E74" i="28" s="1"/>
  <c r="F74" i="28" s="1"/>
  <c r="W73" i="28"/>
  <c r="V73" i="28"/>
  <c r="U73" i="28"/>
  <c r="T73" i="28"/>
  <c r="D73" i="28"/>
  <c r="E73" i="28" s="1"/>
  <c r="F73" i="28" s="1"/>
  <c r="W72" i="28"/>
  <c r="V72" i="28"/>
  <c r="U72" i="28"/>
  <c r="T72" i="28"/>
  <c r="D72" i="28"/>
  <c r="E72" i="28" s="1"/>
  <c r="F72" i="28" s="1"/>
  <c r="W71" i="28"/>
  <c r="V71" i="28"/>
  <c r="U71" i="28"/>
  <c r="T71" i="28"/>
  <c r="D71" i="28"/>
  <c r="E71" i="28" s="1"/>
  <c r="F71" i="28" s="1"/>
  <c r="W70" i="28"/>
  <c r="V70" i="28"/>
  <c r="U70" i="28"/>
  <c r="T70" i="28"/>
  <c r="D70" i="28"/>
  <c r="E70" i="28" s="1"/>
  <c r="F70" i="28" s="1"/>
  <c r="G70" i="28" s="1"/>
  <c r="I70" i="28" s="1"/>
  <c r="W69" i="28"/>
  <c r="V69" i="28"/>
  <c r="U69" i="28"/>
  <c r="T69" i="28"/>
  <c r="D69" i="28"/>
  <c r="E69" i="28" s="1"/>
  <c r="F69" i="28" s="1"/>
  <c r="W68" i="28"/>
  <c r="V68" i="28"/>
  <c r="U68" i="28"/>
  <c r="T68" i="28"/>
  <c r="D68" i="28"/>
  <c r="E68" i="28" s="1"/>
  <c r="F68" i="28" s="1"/>
  <c r="W67" i="28"/>
  <c r="V67" i="28"/>
  <c r="U67" i="28"/>
  <c r="T67" i="28"/>
  <c r="D67" i="28"/>
  <c r="E67" i="28" s="1"/>
  <c r="F67" i="28" s="1"/>
  <c r="H67" i="28" s="1"/>
  <c r="J67" i="28" s="1"/>
  <c r="W66" i="28"/>
  <c r="V66" i="28"/>
  <c r="U66" i="28"/>
  <c r="T66" i="28"/>
  <c r="D66" i="28"/>
  <c r="E66" i="28" s="1"/>
  <c r="F66" i="28" s="1"/>
  <c r="W65" i="28"/>
  <c r="V65" i="28"/>
  <c r="U65" i="28"/>
  <c r="T65" i="28"/>
  <c r="D65" i="28"/>
  <c r="E65" i="28" s="1"/>
  <c r="F65" i="28" s="1"/>
  <c r="W64" i="28"/>
  <c r="V64" i="28"/>
  <c r="U64" i="28"/>
  <c r="T64" i="28"/>
  <c r="D64" i="28"/>
  <c r="E64" i="28" s="1"/>
  <c r="F64" i="28" s="1"/>
  <c r="W63" i="28"/>
  <c r="V63" i="28"/>
  <c r="U63" i="28"/>
  <c r="T63" i="28"/>
  <c r="D63" i="28"/>
  <c r="E63" i="28" s="1"/>
  <c r="F63" i="28" s="1"/>
  <c r="W62" i="28"/>
  <c r="V62" i="28"/>
  <c r="U62" i="28"/>
  <c r="T62" i="28"/>
  <c r="D62" i="28"/>
  <c r="E62" i="28" s="1"/>
  <c r="F62" i="28" s="1"/>
  <c r="W61" i="28"/>
  <c r="V61" i="28"/>
  <c r="U61" i="28"/>
  <c r="T61" i="28"/>
  <c r="D61" i="28"/>
  <c r="E61" i="28" s="1"/>
  <c r="F61" i="28" s="1"/>
  <c r="H61" i="28" s="1"/>
  <c r="J61" i="28" s="1"/>
  <c r="W60" i="28"/>
  <c r="V60" i="28"/>
  <c r="U60" i="28"/>
  <c r="T60" i="28"/>
  <c r="D60" i="28"/>
  <c r="E60" i="28" s="1"/>
  <c r="F60" i="28" s="1"/>
  <c r="W59" i="28"/>
  <c r="V59" i="28"/>
  <c r="U59" i="28"/>
  <c r="T59" i="28"/>
  <c r="D59" i="28"/>
  <c r="E59" i="28" s="1"/>
  <c r="F59" i="28" s="1"/>
  <c r="W58" i="28"/>
  <c r="V58" i="28"/>
  <c r="U58" i="28"/>
  <c r="T58" i="28"/>
  <c r="D58" i="28"/>
  <c r="E58" i="28" s="1"/>
  <c r="F58" i="28" s="1"/>
  <c r="W57" i="28"/>
  <c r="V57" i="28"/>
  <c r="U57" i="28"/>
  <c r="T57" i="28"/>
  <c r="D57" i="28"/>
  <c r="E57" i="28" s="1"/>
  <c r="F57" i="28" s="1"/>
  <c r="W56" i="28"/>
  <c r="V56" i="28"/>
  <c r="U56" i="28"/>
  <c r="T56" i="28"/>
  <c r="D56" i="28"/>
  <c r="E56" i="28" s="1"/>
  <c r="F56" i="28" s="1"/>
  <c r="W55" i="28"/>
  <c r="V55" i="28"/>
  <c r="U55" i="28"/>
  <c r="T55" i="28"/>
  <c r="D55" i="28"/>
  <c r="E55" i="28" s="1"/>
  <c r="F55" i="28" s="1"/>
  <c r="G55" i="28" s="1"/>
  <c r="I55" i="28" s="1"/>
  <c r="W54" i="28"/>
  <c r="V54" i="28"/>
  <c r="U54" i="28"/>
  <c r="T54" i="28"/>
  <c r="D54" i="28"/>
  <c r="E54" i="28" s="1"/>
  <c r="F54" i="28" s="1"/>
  <c r="G54" i="28" s="1"/>
  <c r="I54" i="28" s="1"/>
  <c r="W53" i="28"/>
  <c r="V53" i="28"/>
  <c r="U53" i="28"/>
  <c r="T53" i="28"/>
  <c r="D53" i="28"/>
  <c r="E53" i="28" s="1"/>
  <c r="F53" i="28" s="1"/>
  <c r="H53" i="28" s="1"/>
  <c r="J53" i="28" s="1"/>
  <c r="W52" i="28"/>
  <c r="V52" i="28"/>
  <c r="U52" i="28"/>
  <c r="T52" i="28"/>
  <c r="D52" i="28"/>
  <c r="E52" i="28" s="1"/>
  <c r="F52" i="28" s="1"/>
  <c r="W51" i="28"/>
  <c r="V51" i="28"/>
  <c r="U51" i="28"/>
  <c r="T51" i="28"/>
  <c r="D51" i="28"/>
  <c r="E51" i="28" s="1"/>
  <c r="F51" i="28" s="1"/>
  <c r="W50" i="28"/>
  <c r="V50" i="28"/>
  <c r="U50" i="28"/>
  <c r="T50" i="28"/>
  <c r="D50" i="28"/>
  <c r="E50" i="28" s="1"/>
  <c r="F50" i="28" s="1"/>
  <c r="W49" i="28"/>
  <c r="V49" i="28"/>
  <c r="U49" i="28"/>
  <c r="T49" i="28"/>
  <c r="D49" i="28"/>
  <c r="E49" i="28" s="1"/>
  <c r="F49" i="28" s="1"/>
  <c r="W48" i="28"/>
  <c r="V48" i="28"/>
  <c r="U48" i="28"/>
  <c r="T48" i="28"/>
  <c r="D48" i="28"/>
  <c r="E48" i="28" s="1"/>
  <c r="F48" i="28" s="1"/>
  <c r="W47" i="28"/>
  <c r="V47" i="28"/>
  <c r="U47" i="28"/>
  <c r="T47" i="28"/>
  <c r="D47" i="28"/>
  <c r="E47" i="28" s="1"/>
  <c r="F47" i="28" s="1"/>
  <c r="G47" i="28" s="1"/>
  <c r="I47" i="28" s="1"/>
  <c r="W46" i="28"/>
  <c r="V46" i="28"/>
  <c r="U46" i="28"/>
  <c r="T46" i="28"/>
  <c r="D46" i="28"/>
  <c r="E46" i="28" s="1"/>
  <c r="F46" i="28" s="1"/>
  <c r="G46" i="28" s="1"/>
  <c r="I46" i="28" s="1"/>
  <c r="W45" i="28"/>
  <c r="V45" i="28"/>
  <c r="U45" i="28"/>
  <c r="T45" i="28"/>
  <c r="D45" i="28"/>
  <c r="E45" i="28" s="1"/>
  <c r="F45" i="28" s="1"/>
  <c r="H45" i="28" s="1"/>
  <c r="J45" i="28" s="1"/>
  <c r="W44" i="28"/>
  <c r="V44" i="28"/>
  <c r="U44" i="28"/>
  <c r="T44" i="28"/>
  <c r="D44" i="28"/>
  <c r="E44" i="28" s="1"/>
  <c r="F44" i="28" s="1"/>
  <c r="W43" i="28"/>
  <c r="V43" i="28"/>
  <c r="U43" i="28"/>
  <c r="T43" i="28"/>
  <c r="D43" i="28"/>
  <c r="E43" i="28" s="1"/>
  <c r="F43" i="28" s="1"/>
  <c r="W42" i="28"/>
  <c r="V42" i="28"/>
  <c r="U42" i="28"/>
  <c r="T42" i="28"/>
  <c r="D42" i="28"/>
  <c r="E42" i="28" s="1"/>
  <c r="F42" i="28" s="1"/>
  <c r="W41" i="28"/>
  <c r="V41" i="28"/>
  <c r="U41" i="28"/>
  <c r="T41" i="28"/>
  <c r="D41" i="28"/>
  <c r="E41" i="28" s="1"/>
  <c r="F41" i="28" s="1"/>
  <c r="W40" i="28"/>
  <c r="V40" i="28"/>
  <c r="U40" i="28"/>
  <c r="T40" i="28"/>
  <c r="D40" i="28"/>
  <c r="E40" i="28" s="1"/>
  <c r="F40" i="28" s="1"/>
  <c r="W39" i="28"/>
  <c r="V39" i="28"/>
  <c r="U39" i="28"/>
  <c r="T39" i="28"/>
  <c r="D39" i="28"/>
  <c r="E39" i="28" s="1"/>
  <c r="F39" i="28" s="1"/>
  <c r="G39" i="28" s="1"/>
  <c r="I39" i="28" s="1"/>
  <c r="W38" i="28"/>
  <c r="V38" i="28"/>
  <c r="U38" i="28"/>
  <c r="T38" i="28"/>
  <c r="D38" i="28"/>
  <c r="E38" i="28" s="1"/>
  <c r="F38" i="28" s="1"/>
  <c r="G38" i="28" s="1"/>
  <c r="I38" i="28" s="1"/>
  <c r="W37" i="28"/>
  <c r="V37" i="28"/>
  <c r="U37" i="28"/>
  <c r="T37" i="28"/>
  <c r="D37" i="28"/>
  <c r="E37" i="28" s="1"/>
  <c r="F37" i="28" s="1"/>
  <c r="H37" i="28" s="1"/>
  <c r="J37" i="28" s="1"/>
  <c r="W36" i="28"/>
  <c r="V36" i="28"/>
  <c r="U36" i="28"/>
  <c r="T36" i="28"/>
  <c r="D36" i="28"/>
  <c r="E36" i="28" s="1"/>
  <c r="F36" i="28" s="1"/>
  <c r="W35" i="28"/>
  <c r="V35" i="28"/>
  <c r="U35" i="28"/>
  <c r="T35" i="28"/>
  <c r="D35" i="28"/>
  <c r="E35" i="28" s="1"/>
  <c r="F35" i="28" s="1"/>
  <c r="W34" i="28"/>
  <c r="V34" i="28"/>
  <c r="U34" i="28"/>
  <c r="T34" i="28"/>
  <c r="D34" i="28"/>
  <c r="E34" i="28" s="1"/>
  <c r="F34" i="28" s="1"/>
  <c r="W33" i="28"/>
  <c r="V33" i="28"/>
  <c r="U33" i="28"/>
  <c r="T33" i="28"/>
  <c r="D33" i="28"/>
  <c r="E33" i="28" s="1"/>
  <c r="F33" i="28" s="1"/>
  <c r="W32" i="28"/>
  <c r="V32" i="28"/>
  <c r="U32" i="28"/>
  <c r="T32" i="28"/>
  <c r="D32" i="28"/>
  <c r="E32" i="28" s="1"/>
  <c r="F32" i="28" s="1"/>
  <c r="W31" i="28"/>
  <c r="V31" i="28"/>
  <c r="U31" i="28"/>
  <c r="T31" i="28"/>
  <c r="D31" i="28"/>
  <c r="E31" i="28" s="1"/>
  <c r="F31" i="28" s="1"/>
  <c r="G31" i="28" s="1"/>
  <c r="I31" i="28" s="1"/>
  <c r="W30" i="28"/>
  <c r="V30" i="28"/>
  <c r="U30" i="28"/>
  <c r="T30" i="28"/>
  <c r="D30" i="28"/>
  <c r="E30" i="28" s="1"/>
  <c r="F30" i="28" s="1"/>
  <c r="G30" i="28" s="1"/>
  <c r="I30" i="28" s="1"/>
  <c r="W29" i="28"/>
  <c r="V29" i="28"/>
  <c r="U29" i="28"/>
  <c r="T29" i="28"/>
  <c r="D29" i="28"/>
  <c r="E29" i="28" s="1"/>
  <c r="F29" i="28" s="1"/>
  <c r="H29" i="28" s="1"/>
  <c r="J29" i="28" s="1"/>
  <c r="W28" i="28"/>
  <c r="V28" i="28"/>
  <c r="U28" i="28"/>
  <c r="T28" i="28"/>
  <c r="D28" i="28"/>
  <c r="E28" i="28" s="1"/>
  <c r="F28" i="28" s="1"/>
  <c r="W27" i="28"/>
  <c r="V27" i="28"/>
  <c r="U27" i="28"/>
  <c r="T27" i="28"/>
  <c r="D27" i="28"/>
  <c r="E27" i="28" s="1"/>
  <c r="F27" i="28" s="1"/>
  <c r="W26" i="28"/>
  <c r="V26" i="28"/>
  <c r="U26" i="28"/>
  <c r="T26" i="28"/>
  <c r="D26" i="28"/>
  <c r="E26" i="28" s="1"/>
  <c r="F26" i="28" s="1"/>
  <c r="W25" i="28"/>
  <c r="V25" i="28"/>
  <c r="U25" i="28"/>
  <c r="T25" i="28"/>
  <c r="D25" i="28"/>
  <c r="E25" i="28" s="1"/>
  <c r="F25" i="28" s="1"/>
  <c r="W24" i="28"/>
  <c r="V24" i="28"/>
  <c r="U24" i="28"/>
  <c r="T24" i="28"/>
  <c r="D24" i="28"/>
  <c r="E24" i="28" s="1"/>
  <c r="F24" i="28" s="1"/>
  <c r="W23" i="28"/>
  <c r="V23" i="28"/>
  <c r="U23" i="28"/>
  <c r="T23" i="28"/>
  <c r="D23" i="28"/>
  <c r="E23" i="28" s="1"/>
  <c r="F23" i="28" s="1"/>
  <c r="G23" i="28" s="1"/>
  <c r="I23" i="28" s="1"/>
  <c r="W22" i="28"/>
  <c r="V22" i="28"/>
  <c r="U22" i="28"/>
  <c r="T22" i="28"/>
  <c r="D22" i="28"/>
  <c r="E22" i="28" s="1"/>
  <c r="F22" i="28" s="1"/>
  <c r="W21" i="28"/>
  <c r="V21" i="28"/>
  <c r="U21" i="28"/>
  <c r="T21" i="28"/>
  <c r="D21" i="28"/>
  <c r="E21" i="28" s="1"/>
  <c r="F21" i="28" s="1"/>
  <c r="W20" i="28"/>
  <c r="V20" i="28"/>
  <c r="U20" i="28"/>
  <c r="T20" i="28"/>
  <c r="D20" i="28"/>
  <c r="E20" i="28" s="1"/>
  <c r="F20" i="28" s="1"/>
  <c r="G20" i="28" s="1"/>
  <c r="I20" i="28" s="1"/>
  <c r="T13" i="28"/>
  <c r="T10" i="28"/>
  <c r="T15" i="28" s="1"/>
  <c r="T9" i="28"/>
  <c r="U7" i="28"/>
  <c r="U5" i="28"/>
  <c r="W139" i="27"/>
  <c r="V139" i="27"/>
  <c r="U139" i="27"/>
  <c r="T139" i="27"/>
  <c r="D139" i="27"/>
  <c r="E139" i="27" s="1"/>
  <c r="F139" i="27" s="1"/>
  <c r="G139" i="27" s="1"/>
  <c r="I139" i="27" s="1"/>
  <c r="W138" i="27"/>
  <c r="V138" i="27"/>
  <c r="U138" i="27"/>
  <c r="T138" i="27"/>
  <c r="D138" i="27"/>
  <c r="E138" i="27" s="1"/>
  <c r="F138" i="27" s="1"/>
  <c r="W137" i="27"/>
  <c r="V137" i="27"/>
  <c r="U137" i="27"/>
  <c r="T137" i="27"/>
  <c r="D137" i="27"/>
  <c r="E137" i="27" s="1"/>
  <c r="F137" i="27" s="1"/>
  <c r="H137" i="27" s="1"/>
  <c r="J137" i="27" s="1"/>
  <c r="W136" i="27"/>
  <c r="V136" i="27"/>
  <c r="U136" i="27"/>
  <c r="T136" i="27"/>
  <c r="D136" i="27"/>
  <c r="E136" i="27" s="1"/>
  <c r="F136" i="27" s="1"/>
  <c r="W135" i="27"/>
  <c r="V135" i="27"/>
  <c r="U135" i="27"/>
  <c r="T135" i="27"/>
  <c r="D135" i="27"/>
  <c r="E135" i="27" s="1"/>
  <c r="F135" i="27" s="1"/>
  <c r="W134" i="27"/>
  <c r="V134" i="27"/>
  <c r="U134" i="27"/>
  <c r="T134" i="27"/>
  <c r="D134" i="27"/>
  <c r="E134" i="27" s="1"/>
  <c r="F134" i="27" s="1"/>
  <c r="W133" i="27"/>
  <c r="V133" i="27"/>
  <c r="U133" i="27"/>
  <c r="T133" i="27"/>
  <c r="D133" i="27"/>
  <c r="E133" i="27" s="1"/>
  <c r="F133" i="27" s="1"/>
  <c r="W132" i="27"/>
  <c r="V132" i="27"/>
  <c r="U132" i="27"/>
  <c r="T132" i="27"/>
  <c r="D132" i="27"/>
  <c r="E132" i="27" s="1"/>
  <c r="F132" i="27" s="1"/>
  <c r="W131" i="27"/>
  <c r="V131" i="27"/>
  <c r="U131" i="27"/>
  <c r="T131" i="27"/>
  <c r="D131" i="27"/>
  <c r="E131" i="27" s="1"/>
  <c r="F131" i="27" s="1"/>
  <c r="W130" i="27"/>
  <c r="V130" i="27"/>
  <c r="U130" i="27"/>
  <c r="T130" i="27"/>
  <c r="D130" i="27"/>
  <c r="E130" i="27" s="1"/>
  <c r="F130" i="27" s="1"/>
  <c r="G130" i="27" s="1"/>
  <c r="I130" i="27" s="1"/>
  <c r="W129" i="27"/>
  <c r="V129" i="27"/>
  <c r="U129" i="27"/>
  <c r="T129" i="27"/>
  <c r="D129" i="27"/>
  <c r="E129" i="27" s="1"/>
  <c r="F129" i="27" s="1"/>
  <c r="W128" i="27"/>
  <c r="V128" i="27"/>
  <c r="U128" i="27"/>
  <c r="T128" i="27"/>
  <c r="D128" i="27"/>
  <c r="E128" i="27" s="1"/>
  <c r="F128" i="27" s="1"/>
  <c r="G128" i="27" s="1"/>
  <c r="I128" i="27" s="1"/>
  <c r="W127" i="27"/>
  <c r="V127" i="27"/>
  <c r="U127" i="27"/>
  <c r="T127" i="27"/>
  <c r="D127" i="27"/>
  <c r="E127" i="27" s="1"/>
  <c r="F127" i="27" s="1"/>
  <c r="W126" i="27"/>
  <c r="V126" i="27"/>
  <c r="U126" i="27"/>
  <c r="T126" i="27"/>
  <c r="D126" i="27"/>
  <c r="E126" i="27" s="1"/>
  <c r="F126" i="27" s="1"/>
  <c r="H126" i="27" s="1"/>
  <c r="J126" i="27" s="1"/>
  <c r="W125" i="27"/>
  <c r="V125" i="27"/>
  <c r="U125" i="27"/>
  <c r="T125" i="27"/>
  <c r="D125" i="27"/>
  <c r="E125" i="27" s="1"/>
  <c r="F125" i="27" s="1"/>
  <c r="W124" i="27"/>
  <c r="V124" i="27"/>
  <c r="U124" i="27"/>
  <c r="T124" i="27"/>
  <c r="D124" i="27"/>
  <c r="E124" i="27" s="1"/>
  <c r="F124" i="27" s="1"/>
  <c r="H124" i="27" s="1"/>
  <c r="J124" i="27" s="1"/>
  <c r="W123" i="27"/>
  <c r="V123" i="27"/>
  <c r="U123" i="27"/>
  <c r="T123" i="27"/>
  <c r="D123" i="27"/>
  <c r="E123" i="27" s="1"/>
  <c r="F123" i="27" s="1"/>
  <c r="W122" i="27"/>
  <c r="V122" i="27"/>
  <c r="U122" i="27"/>
  <c r="T122" i="27"/>
  <c r="D122" i="27"/>
  <c r="E122" i="27" s="1"/>
  <c r="F122" i="27" s="1"/>
  <c r="G122" i="27" s="1"/>
  <c r="I122" i="27" s="1"/>
  <c r="W121" i="27"/>
  <c r="V121" i="27"/>
  <c r="U121" i="27"/>
  <c r="T121" i="27"/>
  <c r="D121" i="27"/>
  <c r="E121" i="27" s="1"/>
  <c r="F121" i="27" s="1"/>
  <c r="W120" i="27"/>
  <c r="V120" i="27"/>
  <c r="U120" i="27"/>
  <c r="T120" i="27"/>
  <c r="D120" i="27"/>
  <c r="E120" i="27" s="1"/>
  <c r="F120" i="27" s="1"/>
  <c r="W119" i="27"/>
  <c r="V119" i="27"/>
  <c r="U119" i="27"/>
  <c r="T119" i="27"/>
  <c r="D119" i="27"/>
  <c r="E119" i="27" s="1"/>
  <c r="F119" i="27" s="1"/>
  <c r="W118" i="27"/>
  <c r="V118" i="27"/>
  <c r="U118" i="27"/>
  <c r="T118" i="27"/>
  <c r="D118" i="27"/>
  <c r="E118" i="27" s="1"/>
  <c r="F118" i="27" s="1"/>
  <c r="W117" i="27"/>
  <c r="V117" i="27"/>
  <c r="U117" i="27"/>
  <c r="T117" i="27"/>
  <c r="D117" i="27"/>
  <c r="E117" i="27" s="1"/>
  <c r="F117" i="27" s="1"/>
  <c r="W116" i="27"/>
  <c r="V116" i="27"/>
  <c r="U116" i="27"/>
  <c r="T116" i="27"/>
  <c r="D116" i="27"/>
  <c r="E116" i="27" s="1"/>
  <c r="F116" i="27" s="1"/>
  <c r="W115" i="27"/>
  <c r="V115" i="27"/>
  <c r="U115" i="27"/>
  <c r="T115" i="27"/>
  <c r="D115" i="27"/>
  <c r="E115" i="27" s="1"/>
  <c r="F115" i="27" s="1"/>
  <c r="W114" i="27"/>
  <c r="V114" i="27"/>
  <c r="U114" i="27"/>
  <c r="T114" i="27"/>
  <c r="D114" i="27"/>
  <c r="E114" i="27" s="1"/>
  <c r="F114" i="27" s="1"/>
  <c r="W113" i="27"/>
  <c r="V113" i="27"/>
  <c r="U113" i="27"/>
  <c r="T113" i="27"/>
  <c r="D113" i="27"/>
  <c r="E113" i="27" s="1"/>
  <c r="F113" i="27" s="1"/>
  <c r="W112" i="27"/>
  <c r="V112" i="27"/>
  <c r="U112" i="27"/>
  <c r="T112" i="27"/>
  <c r="D112" i="27"/>
  <c r="E112" i="27" s="1"/>
  <c r="F112" i="27" s="1"/>
  <c r="W111" i="27"/>
  <c r="V111" i="27"/>
  <c r="U111" i="27"/>
  <c r="T111" i="27"/>
  <c r="D111" i="27"/>
  <c r="E111" i="27" s="1"/>
  <c r="F111" i="27" s="1"/>
  <c r="W110" i="27"/>
  <c r="V110" i="27"/>
  <c r="U110" i="27"/>
  <c r="T110" i="27"/>
  <c r="D110" i="27"/>
  <c r="E110" i="27" s="1"/>
  <c r="F110" i="27" s="1"/>
  <c r="W109" i="27"/>
  <c r="V109" i="27"/>
  <c r="U109" i="27"/>
  <c r="T109" i="27"/>
  <c r="D109" i="27"/>
  <c r="E109" i="27" s="1"/>
  <c r="F109" i="27" s="1"/>
  <c r="W108" i="27"/>
  <c r="V108" i="27"/>
  <c r="U108" i="27"/>
  <c r="T108" i="27"/>
  <c r="D108" i="27"/>
  <c r="E108" i="27" s="1"/>
  <c r="F108" i="27" s="1"/>
  <c r="W107" i="27"/>
  <c r="V107" i="27"/>
  <c r="U107" i="27"/>
  <c r="T107" i="27"/>
  <c r="D107" i="27"/>
  <c r="E107" i="27" s="1"/>
  <c r="F107" i="27" s="1"/>
  <c r="W106" i="27"/>
  <c r="V106" i="27"/>
  <c r="U106" i="27"/>
  <c r="T106" i="27"/>
  <c r="D106" i="27"/>
  <c r="E106" i="27" s="1"/>
  <c r="F106" i="27" s="1"/>
  <c r="W105" i="27"/>
  <c r="V105" i="27"/>
  <c r="U105" i="27"/>
  <c r="T105" i="27"/>
  <c r="D105" i="27"/>
  <c r="E105" i="27" s="1"/>
  <c r="F105" i="27" s="1"/>
  <c r="W104" i="27"/>
  <c r="V104" i="27"/>
  <c r="U104" i="27"/>
  <c r="T104" i="27"/>
  <c r="D104" i="27"/>
  <c r="E104" i="27" s="1"/>
  <c r="F104" i="27" s="1"/>
  <c r="W103" i="27"/>
  <c r="V103" i="27"/>
  <c r="U103" i="27"/>
  <c r="T103" i="27"/>
  <c r="D103" i="27"/>
  <c r="E103" i="27" s="1"/>
  <c r="F103" i="27" s="1"/>
  <c r="W102" i="27"/>
  <c r="V102" i="27"/>
  <c r="U102" i="27"/>
  <c r="T102" i="27"/>
  <c r="D102" i="27"/>
  <c r="E102" i="27" s="1"/>
  <c r="F102" i="27" s="1"/>
  <c r="W101" i="27"/>
  <c r="V101" i="27"/>
  <c r="U101" i="27"/>
  <c r="T101" i="27"/>
  <c r="D101" i="27"/>
  <c r="E101" i="27" s="1"/>
  <c r="F101" i="27" s="1"/>
  <c r="W100" i="27"/>
  <c r="V100" i="27"/>
  <c r="U100" i="27"/>
  <c r="T100" i="27"/>
  <c r="D100" i="27"/>
  <c r="E100" i="27" s="1"/>
  <c r="F100" i="27" s="1"/>
  <c r="W99" i="27"/>
  <c r="V99" i="27"/>
  <c r="U99" i="27"/>
  <c r="T99" i="27"/>
  <c r="D99" i="27"/>
  <c r="E99" i="27" s="1"/>
  <c r="F99" i="27" s="1"/>
  <c r="G99" i="27" s="1"/>
  <c r="I99" i="27" s="1"/>
  <c r="W98" i="27"/>
  <c r="V98" i="27"/>
  <c r="U98" i="27"/>
  <c r="T98" i="27"/>
  <c r="D98" i="27"/>
  <c r="E98" i="27" s="1"/>
  <c r="F98" i="27" s="1"/>
  <c r="W97" i="27"/>
  <c r="V97" i="27"/>
  <c r="U97" i="27"/>
  <c r="T97" i="27"/>
  <c r="D97" i="27"/>
  <c r="E97" i="27" s="1"/>
  <c r="F97" i="27" s="1"/>
  <c r="W96" i="27"/>
  <c r="V96" i="27"/>
  <c r="U96" i="27"/>
  <c r="T96" i="27"/>
  <c r="D96" i="27"/>
  <c r="E96" i="27" s="1"/>
  <c r="F96" i="27" s="1"/>
  <c r="H96" i="27" s="1"/>
  <c r="J96" i="27" s="1"/>
  <c r="W95" i="27"/>
  <c r="V95" i="27"/>
  <c r="U95" i="27"/>
  <c r="T95" i="27"/>
  <c r="D95" i="27"/>
  <c r="E95" i="27" s="1"/>
  <c r="F95" i="27" s="1"/>
  <c r="W94" i="27"/>
  <c r="V94" i="27"/>
  <c r="U94" i="27"/>
  <c r="T94" i="27"/>
  <c r="D94" i="27"/>
  <c r="E94" i="27" s="1"/>
  <c r="F94" i="27" s="1"/>
  <c r="W93" i="27"/>
  <c r="V93" i="27"/>
  <c r="U93" i="27"/>
  <c r="T93" i="27"/>
  <c r="D93" i="27"/>
  <c r="E93" i="27" s="1"/>
  <c r="F93" i="27" s="1"/>
  <c r="W92" i="27"/>
  <c r="V92" i="27"/>
  <c r="U92" i="27"/>
  <c r="T92" i="27"/>
  <c r="D92" i="27"/>
  <c r="E92" i="27" s="1"/>
  <c r="F92" i="27" s="1"/>
  <c r="W91" i="27"/>
  <c r="V91" i="27"/>
  <c r="U91" i="27"/>
  <c r="T91" i="27"/>
  <c r="D91" i="27"/>
  <c r="E91" i="27" s="1"/>
  <c r="F91" i="27" s="1"/>
  <c r="G91" i="27" s="1"/>
  <c r="I91" i="27" s="1"/>
  <c r="W90" i="27"/>
  <c r="V90" i="27"/>
  <c r="U90" i="27"/>
  <c r="T90" i="27"/>
  <c r="D90" i="27"/>
  <c r="E90" i="27" s="1"/>
  <c r="F90" i="27" s="1"/>
  <c r="W89" i="27"/>
  <c r="V89" i="27"/>
  <c r="U89" i="27"/>
  <c r="T89" i="27"/>
  <c r="D89" i="27"/>
  <c r="E89" i="27" s="1"/>
  <c r="F89" i="27" s="1"/>
  <c r="G89" i="27" s="1"/>
  <c r="I89" i="27" s="1"/>
  <c r="W88" i="27"/>
  <c r="V88" i="27"/>
  <c r="U88" i="27"/>
  <c r="T88" i="27"/>
  <c r="D88" i="27"/>
  <c r="E88" i="27" s="1"/>
  <c r="F88" i="27" s="1"/>
  <c r="W87" i="27"/>
  <c r="V87" i="27"/>
  <c r="U87" i="27"/>
  <c r="T87" i="27"/>
  <c r="D87" i="27"/>
  <c r="E87" i="27" s="1"/>
  <c r="F87" i="27" s="1"/>
  <c r="W86" i="27"/>
  <c r="V86" i="27"/>
  <c r="U86" i="27"/>
  <c r="T86" i="27"/>
  <c r="D86" i="27"/>
  <c r="E86" i="27" s="1"/>
  <c r="F86" i="27" s="1"/>
  <c r="G86" i="27" s="1"/>
  <c r="I86" i="27" s="1"/>
  <c r="W85" i="27"/>
  <c r="V85" i="27"/>
  <c r="U85" i="27"/>
  <c r="T85" i="27"/>
  <c r="D85" i="27"/>
  <c r="E85" i="27" s="1"/>
  <c r="F85" i="27" s="1"/>
  <c r="W84" i="27"/>
  <c r="V84" i="27"/>
  <c r="U84" i="27"/>
  <c r="T84" i="27"/>
  <c r="D84" i="27"/>
  <c r="E84" i="27" s="1"/>
  <c r="F84" i="27" s="1"/>
  <c r="G84" i="27" s="1"/>
  <c r="I84" i="27" s="1"/>
  <c r="W83" i="27"/>
  <c r="V83" i="27"/>
  <c r="U83" i="27"/>
  <c r="T83" i="27"/>
  <c r="D83" i="27"/>
  <c r="E83" i="27" s="1"/>
  <c r="F83" i="27" s="1"/>
  <c r="W82" i="27"/>
  <c r="V82" i="27"/>
  <c r="U82" i="27"/>
  <c r="T82" i="27"/>
  <c r="D82" i="27"/>
  <c r="E82" i="27" s="1"/>
  <c r="F82" i="27" s="1"/>
  <c r="W81" i="27"/>
  <c r="V81" i="27"/>
  <c r="U81" i="27"/>
  <c r="T81" i="27"/>
  <c r="D81" i="27"/>
  <c r="E81" i="27" s="1"/>
  <c r="F81" i="27" s="1"/>
  <c r="W80" i="27"/>
  <c r="V80" i="27"/>
  <c r="U80" i="27"/>
  <c r="T80" i="27"/>
  <c r="D80" i="27"/>
  <c r="E80" i="27" s="1"/>
  <c r="F80" i="27" s="1"/>
  <c r="W79" i="27"/>
  <c r="V79" i="27"/>
  <c r="U79" i="27"/>
  <c r="T79" i="27"/>
  <c r="D79" i="27"/>
  <c r="E79" i="27" s="1"/>
  <c r="F79" i="27" s="1"/>
  <c r="W78" i="27"/>
  <c r="V78" i="27"/>
  <c r="U78" i="27"/>
  <c r="T78" i="27"/>
  <c r="D78" i="27"/>
  <c r="E78" i="27" s="1"/>
  <c r="F78" i="27" s="1"/>
  <c r="G78" i="27" s="1"/>
  <c r="I78" i="27" s="1"/>
  <c r="W77" i="27"/>
  <c r="V77" i="27"/>
  <c r="U77" i="27"/>
  <c r="T77" i="27"/>
  <c r="D77" i="27"/>
  <c r="E77" i="27" s="1"/>
  <c r="F77" i="27" s="1"/>
  <c r="W76" i="27"/>
  <c r="V76" i="27"/>
  <c r="U76" i="27"/>
  <c r="T76" i="27"/>
  <c r="D76" i="27"/>
  <c r="E76" i="27" s="1"/>
  <c r="F76" i="27" s="1"/>
  <c r="G76" i="27" s="1"/>
  <c r="I76" i="27" s="1"/>
  <c r="W75" i="27"/>
  <c r="V75" i="27"/>
  <c r="U75" i="27"/>
  <c r="T75" i="27"/>
  <c r="D75" i="27"/>
  <c r="E75" i="27" s="1"/>
  <c r="F75" i="27" s="1"/>
  <c r="W74" i="27"/>
  <c r="V74" i="27"/>
  <c r="U74" i="27"/>
  <c r="T74" i="27"/>
  <c r="D74" i="27"/>
  <c r="E74" i="27" s="1"/>
  <c r="F74" i="27" s="1"/>
  <c r="W73" i="27"/>
  <c r="V73" i="27"/>
  <c r="U73" i="27"/>
  <c r="T73" i="27"/>
  <c r="D73" i="27"/>
  <c r="E73" i="27" s="1"/>
  <c r="F73" i="27" s="1"/>
  <c r="W72" i="27"/>
  <c r="V72" i="27"/>
  <c r="U72" i="27"/>
  <c r="T72" i="27"/>
  <c r="D72" i="27"/>
  <c r="E72" i="27" s="1"/>
  <c r="F72" i="27" s="1"/>
  <c r="W71" i="27"/>
  <c r="V71" i="27"/>
  <c r="U71" i="27"/>
  <c r="T71" i="27"/>
  <c r="D71" i="27"/>
  <c r="E71" i="27" s="1"/>
  <c r="F71" i="27" s="1"/>
  <c r="W70" i="27"/>
  <c r="V70" i="27"/>
  <c r="U70" i="27"/>
  <c r="T70" i="27"/>
  <c r="D70" i="27"/>
  <c r="E70" i="27" s="1"/>
  <c r="F70" i="27" s="1"/>
  <c r="W69" i="27"/>
  <c r="V69" i="27"/>
  <c r="U69" i="27"/>
  <c r="T69" i="27"/>
  <c r="D69" i="27"/>
  <c r="E69" i="27" s="1"/>
  <c r="F69" i="27" s="1"/>
  <c r="W68" i="27"/>
  <c r="V68" i="27"/>
  <c r="U68" i="27"/>
  <c r="T68" i="27"/>
  <c r="D68" i="27"/>
  <c r="E68" i="27" s="1"/>
  <c r="F68" i="27" s="1"/>
  <c r="G68" i="27" s="1"/>
  <c r="I68" i="27" s="1"/>
  <c r="W67" i="27"/>
  <c r="V67" i="27"/>
  <c r="U67" i="27"/>
  <c r="T67" i="27"/>
  <c r="D67" i="27"/>
  <c r="E67" i="27" s="1"/>
  <c r="F67" i="27" s="1"/>
  <c r="H67" i="27" s="1"/>
  <c r="J67" i="27" s="1"/>
  <c r="W66" i="27"/>
  <c r="V66" i="27"/>
  <c r="U66" i="27"/>
  <c r="T66" i="27"/>
  <c r="D66" i="27"/>
  <c r="E66" i="27" s="1"/>
  <c r="F66" i="27" s="1"/>
  <c r="W65" i="27"/>
  <c r="V65" i="27"/>
  <c r="U65" i="27"/>
  <c r="T65" i="27"/>
  <c r="D65" i="27"/>
  <c r="E65" i="27" s="1"/>
  <c r="F65" i="27" s="1"/>
  <c r="H65" i="27" s="1"/>
  <c r="J65" i="27" s="1"/>
  <c r="W64" i="27"/>
  <c r="V64" i="27"/>
  <c r="U64" i="27"/>
  <c r="T64" i="27"/>
  <c r="D64" i="27"/>
  <c r="E64" i="27" s="1"/>
  <c r="F64" i="27" s="1"/>
  <c r="W63" i="27"/>
  <c r="V63" i="27"/>
  <c r="U63" i="27"/>
  <c r="T63" i="27"/>
  <c r="D63" i="27"/>
  <c r="E63" i="27" s="1"/>
  <c r="F63" i="27" s="1"/>
  <c r="W62" i="27"/>
  <c r="V62" i="27"/>
  <c r="U62" i="27"/>
  <c r="T62" i="27"/>
  <c r="D62" i="27"/>
  <c r="E62" i="27" s="1"/>
  <c r="F62" i="27" s="1"/>
  <c r="G62" i="27" s="1"/>
  <c r="I62" i="27" s="1"/>
  <c r="W61" i="27"/>
  <c r="V61" i="27"/>
  <c r="U61" i="27"/>
  <c r="T61" i="27"/>
  <c r="D61" i="27"/>
  <c r="E61" i="27" s="1"/>
  <c r="F61" i="27" s="1"/>
  <c r="W60" i="27"/>
  <c r="V60" i="27"/>
  <c r="U60" i="27"/>
  <c r="T60" i="27"/>
  <c r="D60" i="27"/>
  <c r="E60" i="27" s="1"/>
  <c r="F60" i="27" s="1"/>
  <c r="G60" i="27" s="1"/>
  <c r="I60" i="27" s="1"/>
  <c r="W59" i="27"/>
  <c r="V59" i="27"/>
  <c r="U59" i="27"/>
  <c r="T59" i="27"/>
  <c r="D59" i="27"/>
  <c r="E59" i="27" s="1"/>
  <c r="F59" i="27" s="1"/>
  <c r="W58" i="27"/>
  <c r="V58" i="27"/>
  <c r="U58" i="27"/>
  <c r="T58" i="27"/>
  <c r="D58" i="27"/>
  <c r="E58" i="27" s="1"/>
  <c r="F58" i="27" s="1"/>
  <c r="W57" i="27"/>
  <c r="V57" i="27"/>
  <c r="U57" i="27"/>
  <c r="T57" i="27"/>
  <c r="D57" i="27"/>
  <c r="E57" i="27" s="1"/>
  <c r="F57" i="27" s="1"/>
  <c r="W56" i="27"/>
  <c r="V56" i="27"/>
  <c r="U56" i="27"/>
  <c r="T56" i="27"/>
  <c r="D56" i="27"/>
  <c r="E56" i="27" s="1"/>
  <c r="F56" i="27" s="1"/>
  <c r="W55" i="27"/>
  <c r="V55" i="27"/>
  <c r="U55" i="27"/>
  <c r="T55" i="27"/>
  <c r="D55" i="27"/>
  <c r="E55" i="27" s="1"/>
  <c r="F55" i="27" s="1"/>
  <c r="W54" i="27"/>
  <c r="V54" i="27"/>
  <c r="U54" i="27"/>
  <c r="T54" i="27"/>
  <c r="D54" i="27"/>
  <c r="E54" i="27" s="1"/>
  <c r="F54" i="27" s="1"/>
  <c r="G54" i="27" s="1"/>
  <c r="I54" i="27" s="1"/>
  <c r="W53" i="27"/>
  <c r="V53" i="27"/>
  <c r="U53" i="27"/>
  <c r="T53" i="27"/>
  <c r="D53" i="27"/>
  <c r="E53" i="27" s="1"/>
  <c r="F53" i="27" s="1"/>
  <c r="W52" i="27"/>
  <c r="V52" i="27"/>
  <c r="U52" i="27"/>
  <c r="T52" i="27"/>
  <c r="D52" i="27"/>
  <c r="E52" i="27" s="1"/>
  <c r="F52" i="27" s="1"/>
  <c r="G52" i="27" s="1"/>
  <c r="I52" i="27" s="1"/>
  <c r="W51" i="27"/>
  <c r="V51" i="27"/>
  <c r="U51" i="27"/>
  <c r="T51" i="27"/>
  <c r="D51" i="27"/>
  <c r="E51" i="27" s="1"/>
  <c r="F51" i="27" s="1"/>
  <c r="H51" i="27" s="1"/>
  <c r="J51" i="27" s="1"/>
  <c r="W50" i="27"/>
  <c r="V50" i="27"/>
  <c r="U50" i="27"/>
  <c r="T50" i="27"/>
  <c r="D50" i="27"/>
  <c r="E50" i="27" s="1"/>
  <c r="F50" i="27" s="1"/>
  <c r="G50" i="27" s="1"/>
  <c r="I50" i="27" s="1"/>
  <c r="W49" i="27"/>
  <c r="V49" i="27"/>
  <c r="U49" i="27"/>
  <c r="T49" i="27"/>
  <c r="D49" i="27"/>
  <c r="E49" i="27" s="1"/>
  <c r="F49" i="27" s="1"/>
  <c r="H49" i="27" s="1"/>
  <c r="J49" i="27" s="1"/>
  <c r="W48" i="27"/>
  <c r="V48" i="27"/>
  <c r="U48" i="27"/>
  <c r="T48" i="27"/>
  <c r="D48" i="27"/>
  <c r="E48" i="27" s="1"/>
  <c r="F48" i="27" s="1"/>
  <c r="H48" i="27" s="1"/>
  <c r="J48" i="27" s="1"/>
  <c r="W47" i="27"/>
  <c r="V47" i="27"/>
  <c r="U47" i="27"/>
  <c r="T47" i="27"/>
  <c r="D47" i="27"/>
  <c r="E47" i="27" s="1"/>
  <c r="F47" i="27" s="1"/>
  <c r="W46" i="27"/>
  <c r="V46" i="27"/>
  <c r="U46" i="27"/>
  <c r="T46" i="27"/>
  <c r="D46" i="27"/>
  <c r="E46" i="27" s="1"/>
  <c r="F46" i="27" s="1"/>
  <c r="H46" i="27" s="1"/>
  <c r="J46" i="27" s="1"/>
  <c r="W45" i="27"/>
  <c r="V45" i="27"/>
  <c r="U45" i="27"/>
  <c r="T45" i="27"/>
  <c r="D45" i="27"/>
  <c r="E45" i="27" s="1"/>
  <c r="F45" i="27" s="1"/>
  <c r="W44" i="27"/>
  <c r="V44" i="27"/>
  <c r="U44" i="27"/>
  <c r="T44" i="27"/>
  <c r="D44" i="27"/>
  <c r="E44" i="27" s="1"/>
  <c r="F44" i="27" s="1"/>
  <c r="H44" i="27" s="1"/>
  <c r="J44" i="27" s="1"/>
  <c r="W43" i="27"/>
  <c r="V43" i="27"/>
  <c r="U43" i="27"/>
  <c r="T43" i="27"/>
  <c r="D43" i="27"/>
  <c r="E43" i="27" s="1"/>
  <c r="F43" i="27" s="1"/>
  <c r="W42" i="27"/>
  <c r="V42" i="27"/>
  <c r="U42" i="27"/>
  <c r="T42" i="27"/>
  <c r="D42" i="27"/>
  <c r="E42" i="27" s="1"/>
  <c r="F42" i="27" s="1"/>
  <c r="H42" i="27" s="1"/>
  <c r="J42" i="27" s="1"/>
  <c r="W41" i="27"/>
  <c r="V41" i="27"/>
  <c r="U41" i="27"/>
  <c r="T41" i="27"/>
  <c r="D41" i="27"/>
  <c r="E41" i="27" s="1"/>
  <c r="F41" i="27" s="1"/>
  <c r="W40" i="27"/>
  <c r="V40" i="27"/>
  <c r="U40" i="27"/>
  <c r="T40" i="27"/>
  <c r="D40" i="27"/>
  <c r="E40" i="27" s="1"/>
  <c r="F40" i="27" s="1"/>
  <c r="H40" i="27" s="1"/>
  <c r="J40" i="27" s="1"/>
  <c r="W39" i="27"/>
  <c r="V39" i="27"/>
  <c r="U39" i="27"/>
  <c r="T39" i="27"/>
  <c r="D39" i="27"/>
  <c r="E39" i="27" s="1"/>
  <c r="F39" i="27" s="1"/>
  <c r="W38" i="27"/>
  <c r="V38" i="27"/>
  <c r="U38" i="27"/>
  <c r="T38" i="27"/>
  <c r="D38" i="27"/>
  <c r="E38" i="27" s="1"/>
  <c r="F38" i="27" s="1"/>
  <c r="H38" i="27" s="1"/>
  <c r="J38" i="27" s="1"/>
  <c r="W37" i="27"/>
  <c r="V37" i="27"/>
  <c r="U37" i="27"/>
  <c r="T37" i="27"/>
  <c r="D37" i="27"/>
  <c r="E37" i="27" s="1"/>
  <c r="F37" i="27" s="1"/>
  <c r="W36" i="27"/>
  <c r="V36" i="27"/>
  <c r="U36" i="27"/>
  <c r="T36" i="27"/>
  <c r="D36" i="27"/>
  <c r="E36" i="27" s="1"/>
  <c r="F36" i="27" s="1"/>
  <c r="H36" i="27" s="1"/>
  <c r="J36" i="27" s="1"/>
  <c r="W35" i="27"/>
  <c r="V35" i="27"/>
  <c r="U35" i="27"/>
  <c r="T35" i="27"/>
  <c r="D35" i="27"/>
  <c r="E35" i="27" s="1"/>
  <c r="F35" i="27" s="1"/>
  <c r="W34" i="27"/>
  <c r="V34" i="27"/>
  <c r="U34" i="27"/>
  <c r="T34" i="27"/>
  <c r="D34" i="27"/>
  <c r="E34" i="27" s="1"/>
  <c r="F34" i="27" s="1"/>
  <c r="H34" i="27" s="1"/>
  <c r="J34" i="27" s="1"/>
  <c r="W33" i="27"/>
  <c r="V33" i="27"/>
  <c r="U33" i="27"/>
  <c r="T33" i="27"/>
  <c r="D33" i="27"/>
  <c r="E33" i="27" s="1"/>
  <c r="F33" i="27" s="1"/>
  <c r="W32" i="27"/>
  <c r="V32" i="27"/>
  <c r="U32" i="27"/>
  <c r="T32" i="27"/>
  <c r="D32" i="27"/>
  <c r="E32" i="27" s="1"/>
  <c r="F32" i="27" s="1"/>
  <c r="H32" i="27" s="1"/>
  <c r="J32" i="27" s="1"/>
  <c r="W31" i="27"/>
  <c r="V31" i="27"/>
  <c r="U31" i="27"/>
  <c r="T31" i="27"/>
  <c r="D31" i="27"/>
  <c r="E31" i="27" s="1"/>
  <c r="F31" i="27" s="1"/>
  <c r="W30" i="27"/>
  <c r="V30" i="27"/>
  <c r="U30" i="27"/>
  <c r="T30" i="27"/>
  <c r="D30" i="27"/>
  <c r="E30" i="27" s="1"/>
  <c r="F30" i="27" s="1"/>
  <c r="H30" i="27" s="1"/>
  <c r="J30" i="27" s="1"/>
  <c r="W29" i="27"/>
  <c r="V29" i="27"/>
  <c r="U29" i="27"/>
  <c r="T29" i="27"/>
  <c r="D29" i="27"/>
  <c r="E29" i="27" s="1"/>
  <c r="F29" i="27" s="1"/>
  <c r="W28" i="27"/>
  <c r="V28" i="27"/>
  <c r="U28" i="27"/>
  <c r="T28" i="27"/>
  <c r="D28" i="27"/>
  <c r="E28" i="27" s="1"/>
  <c r="F28" i="27" s="1"/>
  <c r="H28" i="27" s="1"/>
  <c r="J28" i="27" s="1"/>
  <c r="W27" i="27"/>
  <c r="V27" i="27"/>
  <c r="U27" i="27"/>
  <c r="T27" i="27"/>
  <c r="D27" i="27"/>
  <c r="E27" i="27" s="1"/>
  <c r="F27" i="27" s="1"/>
  <c r="W26" i="27"/>
  <c r="V26" i="27"/>
  <c r="U26" i="27"/>
  <c r="T26" i="27"/>
  <c r="D26" i="27"/>
  <c r="E26" i="27" s="1"/>
  <c r="F26" i="27" s="1"/>
  <c r="W25" i="27"/>
  <c r="V25" i="27"/>
  <c r="U25" i="27"/>
  <c r="T25" i="27"/>
  <c r="D25" i="27"/>
  <c r="E25" i="27" s="1"/>
  <c r="F25" i="27" s="1"/>
  <c r="G25" i="27" s="1"/>
  <c r="I25" i="27" s="1"/>
  <c r="W24" i="27"/>
  <c r="V24" i="27"/>
  <c r="U24" i="27"/>
  <c r="T24" i="27"/>
  <c r="D24" i="27"/>
  <c r="E24" i="27" s="1"/>
  <c r="F24" i="27" s="1"/>
  <c r="W23" i="27"/>
  <c r="V23" i="27"/>
  <c r="U23" i="27"/>
  <c r="T23" i="27"/>
  <c r="D23" i="27"/>
  <c r="E23" i="27" s="1"/>
  <c r="F23" i="27" s="1"/>
  <c r="H23" i="27" s="1"/>
  <c r="J23" i="27" s="1"/>
  <c r="W22" i="27"/>
  <c r="V22" i="27"/>
  <c r="U22" i="27"/>
  <c r="T22" i="27"/>
  <c r="D22" i="27"/>
  <c r="E22" i="27" s="1"/>
  <c r="F22" i="27" s="1"/>
  <c r="W21" i="27"/>
  <c r="V21" i="27"/>
  <c r="U21" i="27"/>
  <c r="T21" i="27"/>
  <c r="D21" i="27"/>
  <c r="E21" i="27" s="1"/>
  <c r="F21" i="27" s="1"/>
  <c r="H21" i="27" s="1"/>
  <c r="J21" i="27" s="1"/>
  <c r="W20" i="27"/>
  <c r="V20" i="27"/>
  <c r="U20" i="27"/>
  <c r="T20" i="27"/>
  <c r="D20" i="27"/>
  <c r="E20" i="27" s="1"/>
  <c r="F20" i="27" s="1"/>
  <c r="G20" i="27" s="1"/>
  <c r="I20" i="27" s="1"/>
  <c r="T13" i="27"/>
  <c r="T10" i="27"/>
  <c r="T9" i="27"/>
  <c r="U7" i="27"/>
  <c r="U5" i="27"/>
  <c r="U9" i="30" l="1"/>
  <c r="W9" i="30" s="1"/>
  <c r="T14" i="30"/>
  <c r="T16" i="30" s="1"/>
  <c r="T11" i="29"/>
  <c r="T14" i="29"/>
  <c r="U9" i="29"/>
  <c r="U14" i="29" s="1"/>
  <c r="W14" i="29" s="1"/>
  <c r="T11" i="28"/>
  <c r="H102" i="28"/>
  <c r="J102" i="28" s="1"/>
  <c r="H92" i="28"/>
  <c r="J92" i="28" s="1"/>
  <c r="G70" i="27"/>
  <c r="I70" i="27" s="1"/>
  <c r="H70" i="27"/>
  <c r="J70" i="27" s="1"/>
  <c r="G97" i="27"/>
  <c r="I97" i="27" s="1"/>
  <c r="H97" i="27"/>
  <c r="J97" i="27" s="1"/>
  <c r="G96" i="27"/>
  <c r="I96" i="27" s="1"/>
  <c r="H122" i="27"/>
  <c r="J122" i="27" s="1"/>
  <c r="H130" i="27"/>
  <c r="J130" i="27" s="1"/>
  <c r="G22" i="30"/>
  <c r="I22" i="30" s="1"/>
  <c r="G20" i="30"/>
  <c r="I20" i="30" s="1"/>
  <c r="H23" i="30"/>
  <c r="J23" i="30" s="1"/>
  <c r="G23" i="30"/>
  <c r="I23" i="30" s="1"/>
  <c r="E125" i="30"/>
  <c r="F125" i="30" s="1"/>
  <c r="E121" i="30"/>
  <c r="F121" i="30" s="1"/>
  <c r="E123" i="30"/>
  <c r="F123" i="30" s="1"/>
  <c r="E124" i="30"/>
  <c r="F124" i="30" s="1"/>
  <c r="E118" i="30"/>
  <c r="F118" i="30" s="1"/>
  <c r="E114" i="30"/>
  <c r="F114" i="30" s="1"/>
  <c r="E110" i="30"/>
  <c r="F110" i="30" s="1"/>
  <c r="E106" i="30"/>
  <c r="F106" i="30" s="1"/>
  <c r="E102" i="30"/>
  <c r="F102" i="30" s="1"/>
  <c r="E98" i="30"/>
  <c r="F98" i="30" s="1"/>
  <c r="E120" i="30"/>
  <c r="F120" i="30" s="1"/>
  <c r="E116" i="30"/>
  <c r="F116" i="30" s="1"/>
  <c r="E112" i="30"/>
  <c r="F112" i="30" s="1"/>
  <c r="E108" i="30"/>
  <c r="F108" i="30" s="1"/>
  <c r="E104" i="30"/>
  <c r="F104" i="30" s="1"/>
  <c r="E100" i="30"/>
  <c r="F100" i="30" s="1"/>
  <c r="E113" i="30"/>
  <c r="F113" i="30" s="1"/>
  <c r="E105" i="30"/>
  <c r="F105" i="30" s="1"/>
  <c r="E126" i="30"/>
  <c r="F126" i="30" s="1"/>
  <c r="E119" i="30"/>
  <c r="F119" i="30" s="1"/>
  <c r="E111" i="30"/>
  <c r="F111" i="30" s="1"/>
  <c r="E103" i="30"/>
  <c r="F103" i="30" s="1"/>
  <c r="E117" i="30"/>
  <c r="F117" i="30" s="1"/>
  <c r="E115" i="30"/>
  <c r="F115" i="30" s="1"/>
  <c r="E101" i="30"/>
  <c r="F101" i="30" s="1"/>
  <c r="E99" i="30"/>
  <c r="F99" i="30" s="1"/>
  <c r="E78" i="30"/>
  <c r="F78" i="30" s="1"/>
  <c r="E70" i="30"/>
  <c r="F70" i="30" s="1"/>
  <c r="E65" i="30"/>
  <c r="F65" i="30" s="1"/>
  <c r="E63" i="30"/>
  <c r="F63" i="30" s="1"/>
  <c r="E61" i="30"/>
  <c r="F61" i="30" s="1"/>
  <c r="E59" i="30"/>
  <c r="F59" i="30" s="1"/>
  <c r="E57" i="30"/>
  <c r="F57" i="30" s="1"/>
  <c r="E55" i="30"/>
  <c r="F55" i="30" s="1"/>
  <c r="E53" i="30"/>
  <c r="F53" i="30" s="1"/>
  <c r="E51" i="30"/>
  <c r="F51" i="30" s="1"/>
  <c r="E49" i="30"/>
  <c r="F49" i="30" s="1"/>
  <c r="E47" i="30"/>
  <c r="F47" i="30" s="1"/>
  <c r="E45" i="30"/>
  <c r="F45" i="30" s="1"/>
  <c r="E43" i="30"/>
  <c r="F43" i="30" s="1"/>
  <c r="E41" i="30"/>
  <c r="F41" i="30" s="1"/>
  <c r="E39" i="30"/>
  <c r="F39" i="30" s="1"/>
  <c r="E37" i="30"/>
  <c r="F37" i="30" s="1"/>
  <c r="E35" i="30"/>
  <c r="F35" i="30" s="1"/>
  <c r="E33" i="30"/>
  <c r="F33" i="30" s="1"/>
  <c r="E31" i="30"/>
  <c r="F31" i="30" s="1"/>
  <c r="E29" i="30"/>
  <c r="F29" i="30" s="1"/>
  <c r="E27" i="30"/>
  <c r="F27" i="30" s="1"/>
  <c r="E107" i="30"/>
  <c r="F107" i="30" s="1"/>
  <c r="E80" i="30"/>
  <c r="F80" i="30" s="1"/>
  <c r="E72" i="30"/>
  <c r="F72" i="30" s="1"/>
  <c r="E25" i="30"/>
  <c r="F25" i="30" s="1"/>
  <c r="E109" i="30"/>
  <c r="F109" i="30" s="1"/>
  <c r="E84" i="30"/>
  <c r="F84" i="30" s="1"/>
  <c r="E76" i="30"/>
  <c r="F76" i="30" s="1"/>
  <c r="E68" i="30"/>
  <c r="F68" i="30" s="1"/>
  <c r="E122" i="30"/>
  <c r="F122" i="30" s="1"/>
  <c r="E82" i="30"/>
  <c r="F82" i="30" s="1"/>
  <c r="E74" i="30"/>
  <c r="F74" i="30" s="1"/>
  <c r="E66" i="30"/>
  <c r="F66" i="30" s="1"/>
  <c r="E21" i="30"/>
  <c r="F21" i="30" s="1"/>
  <c r="G24" i="30"/>
  <c r="I24" i="30" s="1"/>
  <c r="E26" i="30"/>
  <c r="F26" i="30" s="1"/>
  <c r="T11" i="30"/>
  <c r="E28" i="30"/>
  <c r="F28" i="30" s="1"/>
  <c r="E30" i="30"/>
  <c r="F30" i="30" s="1"/>
  <c r="E32" i="30"/>
  <c r="F32" i="30" s="1"/>
  <c r="E34" i="30"/>
  <c r="F34" i="30" s="1"/>
  <c r="E36" i="30"/>
  <c r="F36" i="30" s="1"/>
  <c r="E38" i="30"/>
  <c r="F38" i="30" s="1"/>
  <c r="E40" i="30"/>
  <c r="F40" i="30" s="1"/>
  <c r="E42" i="30"/>
  <c r="F42" i="30" s="1"/>
  <c r="E44" i="30"/>
  <c r="F44" i="30" s="1"/>
  <c r="E46" i="30"/>
  <c r="F46" i="30" s="1"/>
  <c r="E48" i="30"/>
  <c r="F48" i="30" s="1"/>
  <c r="E50" i="30"/>
  <c r="F50" i="30" s="1"/>
  <c r="E52" i="30"/>
  <c r="F52" i="30" s="1"/>
  <c r="E54" i="30"/>
  <c r="F54" i="30" s="1"/>
  <c r="E56" i="30"/>
  <c r="F56" i="30" s="1"/>
  <c r="E58" i="30"/>
  <c r="F58" i="30" s="1"/>
  <c r="E60" i="30"/>
  <c r="F60" i="30" s="1"/>
  <c r="E62" i="30"/>
  <c r="F62" i="30" s="1"/>
  <c r="E64" i="30"/>
  <c r="F64" i="30" s="1"/>
  <c r="U10" i="30"/>
  <c r="U11" i="30" s="1"/>
  <c r="E86" i="30"/>
  <c r="F86" i="30" s="1"/>
  <c r="E67" i="30"/>
  <c r="F67" i="30" s="1"/>
  <c r="E69" i="30"/>
  <c r="F69" i="30" s="1"/>
  <c r="E71" i="30"/>
  <c r="F71" i="30" s="1"/>
  <c r="E73" i="30"/>
  <c r="F73" i="30" s="1"/>
  <c r="E75" i="30"/>
  <c r="F75" i="30" s="1"/>
  <c r="E77" i="30"/>
  <c r="F77" i="30" s="1"/>
  <c r="E79" i="30"/>
  <c r="F79" i="30" s="1"/>
  <c r="E81" i="30"/>
  <c r="F81" i="30" s="1"/>
  <c r="E83" i="30"/>
  <c r="F83" i="30" s="1"/>
  <c r="E85" i="30"/>
  <c r="F85" i="30" s="1"/>
  <c r="E93" i="30"/>
  <c r="F93" i="30" s="1"/>
  <c r="E94" i="30"/>
  <c r="F94" i="30" s="1"/>
  <c r="E90" i="30"/>
  <c r="F90" i="30" s="1"/>
  <c r="E89" i="30"/>
  <c r="F89" i="30" s="1"/>
  <c r="E97" i="30"/>
  <c r="F97" i="30" s="1"/>
  <c r="E132" i="30"/>
  <c r="F132" i="30" s="1"/>
  <c r="E87" i="30"/>
  <c r="F87" i="30" s="1"/>
  <c r="E91" i="30"/>
  <c r="F91" i="30" s="1"/>
  <c r="E95" i="30"/>
  <c r="F95" i="30" s="1"/>
  <c r="E88" i="30"/>
  <c r="F88" i="30" s="1"/>
  <c r="E92" i="30"/>
  <c r="F92" i="30" s="1"/>
  <c r="E96" i="30"/>
  <c r="F96" i="30" s="1"/>
  <c r="E135" i="30"/>
  <c r="F135" i="30" s="1"/>
  <c r="E131" i="30"/>
  <c r="F131" i="30" s="1"/>
  <c r="E136" i="30"/>
  <c r="F136" i="30" s="1"/>
  <c r="E139" i="30"/>
  <c r="F139" i="30" s="1"/>
  <c r="E129" i="30"/>
  <c r="F129" i="30" s="1"/>
  <c r="E130" i="30"/>
  <c r="F130" i="30" s="1"/>
  <c r="E137" i="30"/>
  <c r="F137" i="30" s="1"/>
  <c r="E138" i="30"/>
  <c r="F138" i="30" s="1"/>
  <c r="E128" i="30"/>
  <c r="F128" i="30" s="1"/>
  <c r="E133" i="30"/>
  <c r="F133" i="30" s="1"/>
  <c r="E134" i="30"/>
  <c r="F134" i="30" s="1"/>
  <c r="E127" i="30"/>
  <c r="F127" i="30" s="1"/>
  <c r="H52" i="29"/>
  <c r="J52" i="29" s="1"/>
  <c r="G52" i="29"/>
  <c r="I52" i="29" s="1"/>
  <c r="H60" i="29"/>
  <c r="J60" i="29" s="1"/>
  <c r="G60" i="29"/>
  <c r="I60" i="29" s="1"/>
  <c r="G23" i="29"/>
  <c r="I23" i="29" s="1"/>
  <c r="H23" i="29"/>
  <c r="J23" i="29" s="1"/>
  <c r="G27" i="29"/>
  <c r="I27" i="29" s="1"/>
  <c r="H27" i="29"/>
  <c r="J27" i="29" s="1"/>
  <c r="G31" i="29"/>
  <c r="I31" i="29" s="1"/>
  <c r="H31" i="29"/>
  <c r="J31" i="29" s="1"/>
  <c r="G35" i="29"/>
  <c r="I35" i="29" s="1"/>
  <c r="H35" i="29"/>
  <c r="J35" i="29" s="1"/>
  <c r="G39" i="29"/>
  <c r="I39" i="29" s="1"/>
  <c r="H39" i="29"/>
  <c r="J39" i="29" s="1"/>
  <c r="G43" i="29"/>
  <c r="I43" i="29" s="1"/>
  <c r="H43" i="29"/>
  <c r="J43" i="29" s="1"/>
  <c r="G83" i="29"/>
  <c r="I83" i="29" s="1"/>
  <c r="H83" i="29"/>
  <c r="J83" i="29" s="1"/>
  <c r="E138" i="29"/>
  <c r="F138" i="29" s="1"/>
  <c r="E132" i="29"/>
  <c r="F132" i="29" s="1"/>
  <c r="E121" i="29"/>
  <c r="F121" i="29" s="1"/>
  <c r="E113" i="29"/>
  <c r="F113" i="29" s="1"/>
  <c r="E103" i="29"/>
  <c r="F103" i="29" s="1"/>
  <c r="E95" i="29"/>
  <c r="F95" i="29" s="1"/>
  <c r="E99" i="29"/>
  <c r="F99" i="29" s="1"/>
  <c r="E105" i="29"/>
  <c r="F105" i="29" s="1"/>
  <c r="E98" i="29"/>
  <c r="F98" i="29" s="1"/>
  <c r="E63" i="29"/>
  <c r="F63" i="29" s="1"/>
  <c r="E57" i="29"/>
  <c r="F57" i="29" s="1"/>
  <c r="E49" i="29"/>
  <c r="F49" i="29" s="1"/>
  <c r="E128" i="29"/>
  <c r="F128" i="29" s="1"/>
  <c r="E97" i="29"/>
  <c r="F97" i="29" s="1"/>
  <c r="E87" i="29"/>
  <c r="F87" i="29" s="1"/>
  <c r="E55" i="29"/>
  <c r="F55" i="29" s="1"/>
  <c r="E21" i="29"/>
  <c r="F21" i="29" s="1"/>
  <c r="E24" i="29"/>
  <c r="F24" i="29" s="1"/>
  <c r="E32" i="29"/>
  <c r="F32" i="29" s="1"/>
  <c r="E33" i="29"/>
  <c r="F33" i="29" s="1"/>
  <c r="E40" i="29"/>
  <c r="F40" i="29" s="1"/>
  <c r="E53" i="29"/>
  <c r="F53" i="29" s="1"/>
  <c r="E58" i="29"/>
  <c r="F58" i="29" s="1"/>
  <c r="E91" i="29"/>
  <c r="F91" i="29" s="1"/>
  <c r="T15" i="29"/>
  <c r="T16" i="29" s="1"/>
  <c r="U10" i="29"/>
  <c r="U11" i="29" s="1"/>
  <c r="E20" i="29"/>
  <c r="F20" i="29" s="1"/>
  <c r="E30" i="29"/>
  <c r="F30" i="29" s="1"/>
  <c r="E38" i="29"/>
  <c r="F38" i="29" s="1"/>
  <c r="E48" i="29"/>
  <c r="F48" i="29" s="1"/>
  <c r="E51" i="29"/>
  <c r="F51" i="29" s="1"/>
  <c r="E56" i="29"/>
  <c r="F56" i="29" s="1"/>
  <c r="E71" i="29"/>
  <c r="F71" i="29" s="1"/>
  <c r="E77" i="29"/>
  <c r="F77" i="29" s="1"/>
  <c r="E78" i="29"/>
  <c r="F78" i="29" s="1"/>
  <c r="E84" i="29"/>
  <c r="F84" i="29" s="1"/>
  <c r="E92" i="29"/>
  <c r="F92" i="29" s="1"/>
  <c r="E115" i="29"/>
  <c r="F115" i="29" s="1"/>
  <c r="E25" i="29"/>
  <c r="F25" i="29" s="1"/>
  <c r="E41" i="29"/>
  <c r="F41" i="29" s="1"/>
  <c r="E75" i="29"/>
  <c r="F75" i="29" s="1"/>
  <c r="E89" i="29"/>
  <c r="F89" i="29" s="1"/>
  <c r="E109" i="29"/>
  <c r="F109" i="29" s="1"/>
  <c r="E22" i="29"/>
  <c r="F22" i="29" s="1"/>
  <c r="E28" i="29"/>
  <c r="F28" i="29" s="1"/>
  <c r="E29" i="29"/>
  <c r="F29" i="29" s="1"/>
  <c r="E36" i="29"/>
  <c r="F36" i="29" s="1"/>
  <c r="E37" i="29"/>
  <c r="F37" i="29" s="1"/>
  <c r="E44" i="29"/>
  <c r="F44" i="29" s="1"/>
  <c r="E45" i="29"/>
  <c r="F45" i="29" s="1"/>
  <c r="E46" i="29"/>
  <c r="F46" i="29" s="1"/>
  <c r="E47" i="29"/>
  <c r="F47" i="29" s="1"/>
  <c r="E50" i="29"/>
  <c r="F50" i="29" s="1"/>
  <c r="E61" i="29"/>
  <c r="F61" i="29" s="1"/>
  <c r="E65" i="29"/>
  <c r="F65" i="29" s="1"/>
  <c r="E66" i="29"/>
  <c r="F66" i="29" s="1"/>
  <c r="E67" i="29"/>
  <c r="F67" i="29" s="1"/>
  <c r="E79" i="29"/>
  <c r="F79" i="29" s="1"/>
  <c r="E93" i="29"/>
  <c r="F93" i="29" s="1"/>
  <c r="E96" i="29"/>
  <c r="F96" i="29" s="1"/>
  <c r="E107" i="29"/>
  <c r="F107" i="29" s="1"/>
  <c r="E110" i="29"/>
  <c r="F110" i="29" s="1"/>
  <c r="E116" i="29"/>
  <c r="F116" i="29" s="1"/>
  <c r="E119" i="29"/>
  <c r="F119" i="29" s="1"/>
  <c r="E136" i="29"/>
  <c r="F136" i="29" s="1"/>
  <c r="E26" i="29"/>
  <c r="F26" i="29" s="1"/>
  <c r="E34" i="29"/>
  <c r="F34" i="29" s="1"/>
  <c r="E42" i="29"/>
  <c r="F42" i="29" s="1"/>
  <c r="E54" i="29"/>
  <c r="F54" i="29" s="1"/>
  <c r="E59" i="29"/>
  <c r="F59" i="29" s="1"/>
  <c r="E69" i="29"/>
  <c r="F69" i="29" s="1"/>
  <c r="E70" i="29"/>
  <c r="F70" i="29" s="1"/>
  <c r="E74" i="29"/>
  <c r="F74" i="29" s="1"/>
  <c r="E85" i="29"/>
  <c r="F85" i="29" s="1"/>
  <c r="E100" i="29"/>
  <c r="F100" i="29" s="1"/>
  <c r="E101" i="29"/>
  <c r="F101" i="29" s="1"/>
  <c r="E111" i="29"/>
  <c r="F111" i="29" s="1"/>
  <c r="E135" i="29"/>
  <c r="F135" i="29" s="1"/>
  <c r="E68" i="29"/>
  <c r="F68" i="29" s="1"/>
  <c r="E73" i="29"/>
  <c r="F73" i="29" s="1"/>
  <c r="E82" i="29"/>
  <c r="F82" i="29" s="1"/>
  <c r="E86" i="29"/>
  <c r="F86" i="29" s="1"/>
  <c r="E104" i="29"/>
  <c r="F104" i="29" s="1"/>
  <c r="E137" i="29"/>
  <c r="F137" i="29" s="1"/>
  <c r="E62" i="29"/>
  <c r="F62" i="29" s="1"/>
  <c r="E76" i="29"/>
  <c r="F76" i="29" s="1"/>
  <c r="E81" i="29"/>
  <c r="F81" i="29" s="1"/>
  <c r="E90" i="29"/>
  <c r="F90" i="29" s="1"/>
  <c r="E94" i="29"/>
  <c r="F94" i="29" s="1"/>
  <c r="E125" i="29"/>
  <c r="F125" i="29" s="1"/>
  <c r="E130" i="29"/>
  <c r="F130" i="29" s="1"/>
  <c r="E64" i="29"/>
  <c r="F64" i="29" s="1"/>
  <c r="E72" i="29"/>
  <c r="F72" i="29" s="1"/>
  <c r="E80" i="29"/>
  <c r="F80" i="29" s="1"/>
  <c r="E88" i="29"/>
  <c r="F88" i="29" s="1"/>
  <c r="E102" i="29"/>
  <c r="F102" i="29" s="1"/>
  <c r="E117" i="29"/>
  <c r="F117" i="29" s="1"/>
  <c r="E118" i="29"/>
  <c r="F118" i="29" s="1"/>
  <c r="E126" i="29"/>
  <c r="F126" i="29" s="1"/>
  <c r="E127" i="29"/>
  <c r="F127" i="29" s="1"/>
  <c r="E139" i="29"/>
  <c r="F139" i="29" s="1"/>
  <c r="E108" i="29"/>
  <c r="F108" i="29" s="1"/>
  <c r="E112" i="29"/>
  <c r="F112" i="29" s="1"/>
  <c r="E120" i="29"/>
  <c r="F120" i="29" s="1"/>
  <c r="E131" i="29"/>
  <c r="F131" i="29" s="1"/>
  <c r="E106" i="29"/>
  <c r="F106" i="29" s="1"/>
  <c r="E114" i="29"/>
  <c r="F114" i="29" s="1"/>
  <c r="E124" i="29"/>
  <c r="F124" i="29" s="1"/>
  <c r="E122" i="29"/>
  <c r="F122" i="29" s="1"/>
  <c r="E123" i="29"/>
  <c r="F123" i="29" s="1"/>
  <c r="E129" i="29"/>
  <c r="F129" i="29" s="1"/>
  <c r="E134" i="29"/>
  <c r="F134" i="29" s="1"/>
  <c r="E133" i="29"/>
  <c r="F133" i="29" s="1"/>
  <c r="G37" i="28"/>
  <c r="I37" i="28" s="1"/>
  <c r="G116" i="28"/>
  <c r="I116" i="28" s="1"/>
  <c r="H54" i="28"/>
  <c r="J54" i="28" s="1"/>
  <c r="H70" i="28"/>
  <c r="J70" i="28" s="1"/>
  <c r="G94" i="28"/>
  <c r="I94" i="28" s="1"/>
  <c r="G99" i="28"/>
  <c r="I99" i="28" s="1"/>
  <c r="H100" i="28"/>
  <c r="J100" i="28" s="1"/>
  <c r="H20" i="28"/>
  <c r="J20" i="28" s="1"/>
  <c r="H47" i="28"/>
  <c r="J47" i="28" s="1"/>
  <c r="G44" i="28"/>
  <c r="I44" i="28" s="1"/>
  <c r="H44" i="28"/>
  <c r="J44" i="28" s="1"/>
  <c r="G28" i="28"/>
  <c r="I28" i="28" s="1"/>
  <c r="H28" i="28"/>
  <c r="J28" i="28" s="1"/>
  <c r="G36" i="28"/>
  <c r="I36" i="28" s="1"/>
  <c r="H36" i="28"/>
  <c r="J36" i="28" s="1"/>
  <c r="G60" i="28"/>
  <c r="I60" i="28" s="1"/>
  <c r="H60" i="28"/>
  <c r="J60" i="28" s="1"/>
  <c r="G22" i="28"/>
  <c r="I22" i="28" s="1"/>
  <c r="H22" i="28"/>
  <c r="J22" i="28" s="1"/>
  <c r="G24" i="28"/>
  <c r="I24" i="28" s="1"/>
  <c r="H24" i="28"/>
  <c r="J24" i="28" s="1"/>
  <c r="H27" i="28"/>
  <c r="J27" i="28" s="1"/>
  <c r="G27" i="28"/>
  <c r="I27" i="28" s="1"/>
  <c r="G34" i="28"/>
  <c r="I34" i="28" s="1"/>
  <c r="H34" i="28"/>
  <c r="J34" i="28" s="1"/>
  <c r="H41" i="28"/>
  <c r="J41" i="28" s="1"/>
  <c r="G41" i="28"/>
  <c r="I41" i="28" s="1"/>
  <c r="G52" i="28"/>
  <c r="I52" i="28" s="1"/>
  <c r="H52" i="28"/>
  <c r="J52" i="28" s="1"/>
  <c r="G56" i="28"/>
  <c r="I56" i="28" s="1"/>
  <c r="H56" i="28"/>
  <c r="J56" i="28" s="1"/>
  <c r="H59" i="28"/>
  <c r="J59" i="28" s="1"/>
  <c r="G59" i="28"/>
  <c r="I59" i="28" s="1"/>
  <c r="G66" i="28"/>
  <c r="I66" i="28" s="1"/>
  <c r="H66" i="28"/>
  <c r="J66" i="28" s="1"/>
  <c r="H72" i="28"/>
  <c r="J72" i="28" s="1"/>
  <c r="G72" i="28"/>
  <c r="I72" i="28" s="1"/>
  <c r="H81" i="28"/>
  <c r="J81" i="28" s="1"/>
  <c r="G81" i="28"/>
  <c r="I81" i="28" s="1"/>
  <c r="H87" i="28"/>
  <c r="J87" i="28" s="1"/>
  <c r="G87" i="28"/>
  <c r="I87" i="28" s="1"/>
  <c r="H103" i="28"/>
  <c r="J103" i="28" s="1"/>
  <c r="G103" i="28"/>
  <c r="I103" i="28" s="1"/>
  <c r="H111" i="28"/>
  <c r="J111" i="28" s="1"/>
  <c r="G111" i="28"/>
  <c r="I111" i="28" s="1"/>
  <c r="G26" i="28"/>
  <c r="I26" i="28" s="1"/>
  <c r="H26" i="28"/>
  <c r="J26" i="28" s="1"/>
  <c r="G29" i="28"/>
  <c r="I29" i="28" s="1"/>
  <c r="H33" i="28"/>
  <c r="J33" i="28" s="1"/>
  <c r="G33" i="28"/>
  <c r="I33" i="28" s="1"/>
  <c r="H39" i="28"/>
  <c r="J39" i="28" s="1"/>
  <c r="H46" i="28"/>
  <c r="J46" i="28" s="1"/>
  <c r="G48" i="28"/>
  <c r="I48" i="28" s="1"/>
  <c r="H48" i="28"/>
  <c r="J48" i="28" s="1"/>
  <c r="H51" i="28"/>
  <c r="J51" i="28" s="1"/>
  <c r="G51" i="28"/>
  <c r="I51" i="28" s="1"/>
  <c r="G58" i="28"/>
  <c r="I58" i="28" s="1"/>
  <c r="H58" i="28"/>
  <c r="J58" i="28" s="1"/>
  <c r="G61" i="28"/>
  <c r="I61" i="28" s="1"/>
  <c r="G63" i="28"/>
  <c r="I63" i="28" s="1"/>
  <c r="H63" i="28"/>
  <c r="J63" i="28" s="1"/>
  <c r="H65" i="28"/>
  <c r="J65" i="28" s="1"/>
  <c r="G65" i="28"/>
  <c r="I65" i="28" s="1"/>
  <c r="G68" i="28"/>
  <c r="I68" i="28" s="1"/>
  <c r="H68" i="28"/>
  <c r="J68" i="28" s="1"/>
  <c r="G74" i="28"/>
  <c r="I74" i="28" s="1"/>
  <c r="H74" i="28"/>
  <c r="J74" i="28" s="1"/>
  <c r="H80" i="28"/>
  <c r="J80" i="28" s="1"/>
  <c r="G80" i="28"/>
  <c r="I80" i="28" s="1"/>
  <c r="H97" i="28"/>
  <c r="J97" i="28" s="1"/>
  <c r="G97" i="28"/>
  <c r="I97" i="28" s="1"/>
  <c r="H105" i="28"/>
  <c r="J105" i="28" s="1"/>
  <c r="G105" i="28"/>
  <c r="I105" i="28" s="1"/>
  <c r="H110" i="28"/>
  <c r="J110" i="28" s="1"/>
  <c r="G110" i="28"/>
  <c r="I110" i="28" s="1"/>
  <c r="H117" i="28"/>
  <c r="J117" i="28" s="1"/>
  <c r="G117" i="28"/>
  <c r="I117" i="28" s="1"/>
  <c r="U10" i="28"/>
  <c r="W10" i="28" s="1"/>
  <c r="H25" i="28"/>
  <c r="J25" i="28" s="1"/>
  <c r="G25" i="28"/>
  <c r="I25" i="28" s="1"/>
  <c r="H31" i="28"/>
  <c r="J31" i="28" s="1"/>
  <c r="H38" i="28"/>
  <c r="J38" i="28" s="1"/>
  <c r="G40" i="28"/>
  <c r="I40" i="28" s="1"/>
  <c r="H40" i="28"/>
  <c r="J40" i="28" s="1"/>
  <c r="H43" i="28"/>
  <c r="J43" i="28" s="1"/>
  <c r="G43" i="28"/>
  <c r="I43" i="28" s="1"/>
  <c r="G50" i="28"/>
  <c r="I50" i="28" s="1"/>
  <c r="H50" i="28"/>
  <c r="J50" i="28" s="1"/>
  <c r="G53" i="28"/>
  <c r="I53" i="28" s="1"/>
  <c r="H57" i="28"/>
  <c r="J57" i="28" s="1"/>
  <c r="G57" i="28"/>
  <c r="I57" i="28" s="1"/>
  <c r="H71" i="28"/>
  <c r="J71" i="28" s="1"/>
  <c r="G71" i="28"/>
  <c r="I71" i="28" s="1"/>
  <c r="G82" i="28"/>
  <c r="I82" i="28" s="1"/>
  <c r="H82" i="28"/>
  <c r="J82" i="28" s="1"/>
  <c r="H96" i="28"/>
  <c r="J96" i="28" s="1"/>
  <c r="G96" i="28"/>
  <c r="I96" i="28" s="1"/>
  <c r="H104" i="28"/>
  <c r="J104" i="28" s="1"/>
  <c r="G104" i="28"/>
  <c r="I104" i="28" s="1"/>
  <c r="G112" i="28"/>
  <c r="I112" i="28" s="1"/>
  <c r="H112" i="28"/>
  <c r="J112" i="28" s="1"/>
  <c r="G139" i="28"/>
  <c r="I139" i="28" s="1"/>
  <c r="H139" i="28"/>
  <c r="J139" i="28" s="1"/>
  <c r="H21" i="28"/>
  <c r="J21" i="28" s="1"/>
  <c r="G21" i="28"/>
  <c r="I21" i="28" s="1"/>
  <c r="H23" i="28"/>
  <c r="J23" i="28" s="1"/>
  <c r="H30" i="28"/>
  <c r="J30" i="28" s="1"/>
  <c r="G32" i="28"/>
  <c r="I32" i="28" s="1"/>
  <c r="H32" i="28"/>
  <c r="J32" i="28" s="1"/>
  <c r="H35" i="28"/>
  <c r="J35" i="28" s="1"/>
  <c r="G35" i="28"/>
  <c r="I35" i="28" s="1"/>
  <c r="G42" i="28"/>
  <c r="I42" i="28" s="1"/>
  <c r="H42" i="28"/>
  <c r="J42" i="28" s="1"/>
  <c r="G45" i="28"/>
  <c r="I45" i="28" s="1"/>
  <c r="H49" i="28"/>
  <c r="J49" i="28" s="1"/>
  <c r="G49" i="28"/>
  <c r="I49" i="28" s="1"/>
  <c r="H55" i="28"/>
  <c r="J55" i="28" s="1"/>
  <c r="G62" i="28"/>
  <c r="I62" i="28" s="1"/>
  <c r="H62" i="28"/>
  <c r="J62" i="28" s="1"/>
  <c r="G64" i="28"/>
  <c r="I64" i="28" s="1"/>
  <c r="H64" i="28"/>
  <c r="J64" i="28" s="1"/>
  <c r="H69" i="28"/>
  <c r="J69" i="28" s="1"/>
  <c r="G69" i="28"/>
  <c r="I69" i="28" s="1"/>
  <c r="H73" i="28"/>
  <c r="J73" i="28" s="1"/>
  <c r="G73" i="28"/>
  <c r="I73" i="28" s="1"/>
  <c r="H79" i="28"/>
  <c r="J79" i="28" s="1"/>
  <c r="G79" i="28"/>
  <c r="I79" i="28" s="1"/>
  <c r="G98" i="28"/>
  <c r="I98" i="28" s="1"/>
  <c r="H98" i="28"/>
  <c r="J98" i="28" s="1"/>
  <c r="G106" i="28"/>
  <c r="I106" i="28" s="1"/>
  <c r="H106" i="28"/>
  <c r="J106" i="28" s="1"/>
  <c r="H109" i="28"/>
  <c r="J109" i="28" s="1"/>
  <c r="G109" i="28"/>
  <c r="I109" i="28" s="1"/>
  <c r="G130" i="28"/>
  <c r="I130" i="28" s="1"/>
  <c r="H130" i="28"/>
  <c r="J130" i="28" s="1"/>
  <c r="H89" i="28"/>
  <c r="J89" i="28" s="1"/>
  <c r="G89" i="28"/>
  <c r="I89" i="28" s="1"/>
  <c r="G131" i="28"/>
  <c r="I131" i="28" s="1"/>
  <c r="H131" i="28"/>
  <c r="J131" i="28" s="1"/>
  <c r="G136" i="28"/>
  <c r="I136" i="28" s="1"/>
  <c r="H136" i="28"/>
  <c r="J136" i="28" s="1"/>
  <c r="G67" i="28"/>
  <c r="I67" i="28" s="1"/>
  <c r="G84" i="28"/>
  <c r="I84" i="28" s="1"/>
  <c r="G86" i="28"/>
  <c r="I86" i="28" s="1"/>
  <c r="G88" i="28"/>
  <c r="I88" i="28" s="1"/>
  <c r="H90" i="28"/>
  <c r="J90" i="28" s="1"/>
  <c r="G91" i="28"/>
  <c r="I91" i="28" s="1"/>
  <c r="G95" i="28"/>
  <c r="I95" i="28" s="1"/>
  <c r="G108" i="28"/>
  <c r="I108" i="28" s="1"/>
  <c r="H120" i="28"/>
  <c r="J120" i="28" s="1"/>
  <c r="T14" i="28"/>
  <c r="T16" i="28" s="1"/>
  <c r="G76" i="28"/>
  <c r="I76" i="28" s="1"/>
  <c r="G78" i="28"/>
  <c r="I78" i="28" s="1"/>
  <c r="G83" i="28"/>
  <c r="I83" i="28" s="1"/>
  <c r="G114" i="28"/>
  <c r="I114" i="28" s="1"/>
  <c r="G121" i="28"/>
  <c r="I121" i="28" s="1"/>
  <c r="G126" i="28"/>
  <c r="I126" i="28" s="1"/>
  <c r="G129" i="28"/>
  <c r="I129" i="28" s="1"/>
  <c r="H129" i="28"/>
  <c r="J129" i="28" s="1"/>
  <c r="G133" i="28"/>
  <c r="I133" i="28" s="1"/>
  <c r="H134" i="28"/>
  <c r="J134" i="28" s="1"/>
  <c r="G138" i="28"/>
  <c r="I138" i="28" s="1"/>
  <c r="H138" i="28"/>
  <c r="J138" i="28" s="1"/>
  <c r="U9" i="28"/>
  <c r="G75" i="28"/>
  <c r="I75" i="28" s="1"/>
  <c r="G113" i="28"/>
  <c r="I113" i="28" s="1"/>
  <c r="G118" i="28"/>
  <c r="I118" i="28" s="1"/>
  <c r="G132" i="28"/>
  <c r="I132" i="28" s="1"/>
  <c r="H132" i="28"/>
  <c r="J132" i="28" s="1"/>
  <c r="E123" i="28"/>
  <c r="F123" i="28" s="1"/>
  <c r="E115" i="28"/>
  <c r="F115" i="28" s="1"/>
  <c r="E107" i="28"/>
  <c r="F107" i="28" s="1"/>
  <c r="E77" i="28"/>
  <c r="F77" i="28" s="1"/>
  <c r="E85" i="28"/>
  <c r="F85" i="28" s="1"/>
  <c r="E93" i="28"/>
  <c r="F93" i="28" s="1"/>
  <c r="E101" i="28"/>
  <c r="F101" i="28" s="1"/>
  <c r="E119" i="28"/>
  <c r="F119" i="28" s="1"/>
  <c r="E122" i="28"/>
  <c r="F122" i="28" s="1"/>
  <c r="E124" i="28"/>
  <c r="F124" i="28" s="1"/>
  <c r="E125" i="28"/>
  <c r="F125" i="28" s="1"/>
  <c r="E128" i="28"/>
  <c r="F128" i="28" s="1"/>
  <c r="E137" i="28"/>
  <c r="F137" i="28" s="1"/>
  <c r="E127" i="28"/>
  <c r="F127" i="28" s="1"/>
  <c r="E135" i="28"/>
  <c r="F135" i="28" s="1"/>
  <c r="H75" i="27"/>
  <c r="J75" i="27" s="1"/>
  <c r="G75" i="27"/>
  <c r="I75" i="27" s="1"/>
  <c r="H81" i="27"/>
  <c r="J81" i="27" s="1"/>
  <c r="G81" i="27"/>
  <c r="I81" i="27" s="1"/>
  <c r="H94" i="27"/>
  <c r="J94" i="27" s="1"/>
  <c r="G94" i="27"/>
  <c r="I94" i="27" s="1"/>
  <c r="H57" i="27"/>
  <c r="J57" i="27" s="1"/>
  <c r="G57" i="27"/>
  <c r="I57" i="27" s="1"/>
  <c r="H135" i="27"/>
  <c r="J135" i="27" s="1"/>
  <c r="G135" i="27"/>
  <c r="I135" i="27" s="1"/>
  <c r="H73" i="27"/>
  <c r="J73" i="27" s="1"/>
  <c r="G73" i="27"/>
  <c r="I73" i="27" s="1"/>
  <c r="H83" i="27"/>
  <c r="J83" i="27" s="1"/>
  <c r="G83" i="27"/>
  <c r="I83" i="27" s="1"/>
  <c r="H59" i="27"/>
  <c r="J59" i="27" s="1"/>
  <c r="G59" i="27"/>
  <c r="I59" i="27" s="1"/>
  <c r="H127" i="27"/>
  <c r="J127" i="27" s="1"/>
  <c r="G127" i="27"/>
  <c r="I127" i="27" s="1"/>
  <c r="G51" i="27"/>
  <c r="I51" i="27" s="1"/>
  <c r="H52" i="27"/>
  <c r="J52" i="27" s="1"/>
  <c r="G65" i="27"/>
  <c r="I65" i="27" s="1"/>
  <c r="G67" i="27"/>
  <c r="I67" i="27" s="1"/>
  <c r="H78" i="27"/>
  <c r="J78" i="27" s="1"/>
  <c r="G124" i="27"/>
  <c r="I124" i="27" s="1"/>
  <c r="H128" i="27"/>
  <c r="J128" i="27" s="1"/>
  <c r="H54" i="27"/>
  <c r="J54" i="27" s="1"/>
  <c r="H86" i="27"/>
  <c r="J86" i="27" s="1"/>
  <c r="H91" i="27"/>
  <c r="J91" i="27" s="1"/>
  <c r="G126" i="27"/>
  <c r="I126" i="27" s="1"/>
  <c r="G137" i="27"/>
  <c r="I137" i="27" s="1"/>
  <c r="H139" i="27"/>
  <c r="J139" i="27" s="1"/>
  <c r="G21" i="27"/>
  <c r="I21" i="27" s="1"/>
  <c r="H62" i="27"/>
  <c r="J62" i="27" s="1"/>
  <c r="H99" i="27"/>
  <c r="J99" i="27" s="1"/>
  <c r="H24" i="27"/>
  <c r="J24" i="27" s="1"/>
  <c r="G24" i="27"/>
  <c r="I24" i="27" s="1"/>
  <c r="G74" i="27"/>
  <c r="I74" i="27" s="1"/>
  <c r="H74" i="27"/>
  <c r="J74" i="27" s="1"/>
  <c r="H79" i="27"/>
  <c r="J79" i="27" s="1"/>
  <c r="G79" i="27"/>
  <c r="I79" i="27" s="1"/>
  <c r="T15" i="27"/>
  <c r="U10" i="27"/>
  <c r="W10" i="27" s="1"/>
  <c r="G23" i="27"/>
  <c r="I23" i="27" s="1"/>
  <c r="H26" i="27"/>
  <c r="J26" i="27" s="1"/>
  <c r="G26" i="27"/>
  <c r="I26" i="27" s="1"/>
  <c r="G27" i="27"/>
  <c r="I27" i="27" s="1"/>
  <c r="H27" i="27"/>
  <c r="J27" i="27" s="1"/>
  <c r="G31" i="27"/>
  <c r="I31" i="27" s="1"/>
  <c r="H31" i="27"/>
  <c r="J31" i="27" s="1"/>
  <c r="G35" i="27"/>
  <c r="I35" i="27" s="1"/>
  <c r="H35" i="27"/>
  <c r="J35" i="27" s="1"/>
  <c r="H55" i="27"/>
  <c r="J55" i="27" s="1"/>
  <c r="G55" i="27"/>
  <c r="I55" i="27" s="1"/>
  <c r="G82" i="27"/>
  <c r="I82" i="27" s="1"/>
  <c r="H82" i="27"/>
  <c r="J82" i="27" s="1"/>
  <c r="H87" i="27"/>
  <c r="J87" i="27" s="1"/>
  <c r="G87" i="27"/>
  <c r="I87" i="27" s="1"/>
  <c r="H20" i="27"/>
  <c r="J20" i="27" s="1"/>
  <c r="H25" i="27"/>
  <c r="J25" i="27" s="1"/>
  <c r="G58" i="27"/>
  <c r="I58" i="27" s="1"/>
  <c r="H58" i="27"/>
  <c r="J58" i="27" s="1"/>
  <c r="H63" i="27"/>
  <c r="J63" i="27" s="1"/>
  <c r="G63" i="27"/>
  <c r="I63" i="27" s="1"/>
  <c r="T11" i="27"/>
  <c r="H22" i="27"/>
  <c r="J22" i="27" s="1"/>
  <c r="G22" i="27"/>
  <c r="I22" i="27" s="1"/>
  <c r="G29" i="27"/>
  <c r="I29" i="27" s="1"/>
  <c r="H29" i="27"/>
  <c r="J29" i="27" s="1"/>
  <c r="G33" i="27"/>
  <c r="I33" i="27" s="1"/>
  <c r="H33" i="27"/>
  <c r="J33" i="27" s="1"/>
  <c r="G37" i="27"/>
  <c r="I37" i="27" s="1"/>
  <c r="H37" i="27"/>
  <c r="J37" i="27" s="1"/>
  <c r="G39" i="27"/>
  <c r="I39" i="27" s="1"/>
  <c r="H39" i="27"/>
  <c r="J39" i="27" s="1"/>
  <c r="G41" i="27"/>
  <c r="I41" i="27" s="1"/>
  <c r="H41" i="27"/>
  <c r="J41" i="27" s="1"/>
  <c r="G43" i="27"/>
  <c r="I43" i="27" s="1"/>
  <c r="H43" i="27"/>
  <c r="J43" i="27" s="1"/>
  <c r="G45" i="27"/>
  <c r="I45" i="27" s="1"/>
  <c r="H45" i="27"/>
  <c r="J45" i="27" s="1"/>
  <c r="G47" i="27"/>
  <c r="I47" i="27" s="1"/>
  <c r="H47" i="27"/>
  <c r="J47" i="27" s="1"/>
  <c r="G66" i="27"/>
  <c r="I66" i="27" s="1"/>
  <c r="H66" i="27"/>
  <c r="J66" i="27" s="1"/>
  <c r="H71" i="27"/>
  <c r="J71" i="27" s="1"/>
  <c r="G71" i="27"/>
  <c r="I71" i="27" s="1"/>
  <c r="H98" i="27"/>
  <c r="J98" i="27" s="1"/>
  <c r="G98" i="27"/>
  <c r="I98" i="27" s="1"/>
  <c r="H100" i="27"/>
  <c r="J100" i="27" s="1"/>
  <c r="G100" i="27"/>
  <c r="I100" i="27" s="1"/>
  <c r="H53" i="27"/>
  <c r="J53" i="27" s="1"/>
  <c r="G53" i="27"/>
  <c r="I53" i="27" s="1"/>
  <c r="H61" i="27"/>
  <c r="J61" i="27" s="1"/>
  <c r="G61" i="27"/>
  <c r="I61" i="27" s="1"/>
  <c r="H69" i="27"/>
  <c r="J69" i="27" s="1"/>
  <c r="G69" i="27"/>
  <c r="I69" i="27" s="1"/>
  <c r="H77" i="27"/>
  <c r="J77" i="27" s="1"/>
  <c r="G77" i="27"/>
  <c r="I77" i="27" s="1"/>
  <c r="H85" i="27"/>
  <c r="J85" i="27" s="1"/>
  <c r="G85" i="27"/>
  <c r="I85" i="27" s="1"/>
  <c r="H102" i="27"/>
  <c r="J102" i="27" s="1"/>
  <c r="G102" i="27"/>
  <c r="I102" i="27" s="1"/>
  <c r="G107" i="27"/>
  <c r="I107" i="27" s="1"/>
  <c r="H107" i="27"/>
  <c r="J107" i="27" s="1"/>
  <c r="U9" i="27"/>
  <c r="T14" i="27"/>
  <c r="G28" i="27"/>
  <c r="I28" i="27" s="1"/>
  <c r="G30" i="27"/>
  <c r="I30" i="27" s="1"/>
  <c r="G32" i="27"/>
  <c r="I32" i="27" s="1"/>
  <c r="G34" i="27"/>
  <c r="I34" i="27" s="1"/>
  <c r="G36" i="27"/>
  <c r="I36" i="27" s="1"/>
  <c r="G38" i="27"/>
  <c r="I38" i="27" s="1"/>
  <c r="G40" i="27"/>
  <c r="I40" i="27" s="1"/>
  <c r="G42" i="27"/>
  <c r="I42" i="27" s="1"/>
  <c r="G44" i="27"/>
  <c r="I44" i="27" s="1"/>
  <c r="G46" i="27"/>
  <c r="I46" i="27" s="1"/>
  <c r="G48" i="27"/>
  <c r="I48" i="27" s="1"/>
  <c r="H89" i="27"/>
  <c r="J89" i="27" s="1"/>
  <c r="G93" i="27"/>
  <c r="I93" i="27" s="1"/>
  <c r="H93" i="27"/>
  <c r="J93" i="27" s="1"/>
  <c r="G109" i="27"/>
  <c r="I109" i="27" s="1"/>
  <c r="H109" i="27"/>
  <c r="J109" i="27" s="1"/>
  <c r="H112" i="27"/>
  <c r="J112" i="27" s="1"/>
  <c r="G112" i="27"/>
  <c r="I112" i="27" s="1"/>
  <c r="G49" i="27"/>
  <c r="I49" i="27" s="1"/>
  <c r="H50" i="27"/>
  <c r="J50" i="27" s="1"/>
  <c r="G56" i="27"/>
  <c r="I56" i="27" s="1"/>
  <c r="H56" i="27"/>
  <c r="J56" i="27" s="1"/>
  <c r="H60" i="27"/>
  <c r="J60" i="27" s="1"/>
  <c r="G64" i="27"/>
  <c r="I64" i="27" s="1"/>
  <c r="H64" i="27"/>
  <c r="J64" i="27" s="1"/>
  <c r="H68" i="27"/>
  <c r="J68" i="27" s="1"/>
  <c r="G72" i="27"/>
  <c r="I72" i="27" s="1"/>
  <c r="H72" i="27"/>
  <c r="J72" i="27" s="1"/>
  <c r="H76" i="27"/>
  <c r="J76" i="27" s="1"/>
  <c r="G80" i="27"/>
  <c r="I80" i="27" s="1"/>
  <c r="H80" i="27"/>
  <c r="J80" i="27" s="1"/>
  <c r="H84" i="27"/>
  <c r="J84" i="27" s="1"/>
  <c r="G88" i="27"/>
  <c r="I88" i="27" s="1"/>
  <c r="H88" i="27"/>
  <c r="J88" i="27" s="1"/>
  <c r="H92" i="27"/>
  <c r="J92" i="27" s="1"/>
  <c r="G92" i="27"/>
  <c r="I92" i="27" s="1"/>
  <c r="H118" i="27"/>
  <c r="J118" i="27" s="1"/>
  <c r="G118" i="27"/>
  <c r="I118" i="27" s="1"/>
  <c r="G101" i="27"/>
  <c r="I101" i="27" s="1"/>
  <c r="H101" i="27"/>
  <c r="J101" i="27" s="1"/>
  <c r="H90" i="27"/>
  <c r="J90" i="27" s="1"/>
  <c r="G90" i="27"/>
  <c r="I90" i="27" s="1"/>
  <c r="G95" i="27"/>
  <c r="I95" i="27" s="1"/>
  <c r="H95" i="27"/>
  <c r="J95" i="27" s="1"/>
  <c r="H104" i="27"/>
  <c r="J104" i="27" s="1"/>
  <c r="G104" i="27"/>
  <c r="I104" i="27" s="1"/>
  <c r="H110" i="27"/>
  <c r="J110" i="27" s="1"/>
  <c r="G110" i="27"/>
  <c r="I110" i="27" s="1"/>
  <c r="G115" i="27"/>
  <c r="I115" i="27" s="1"/>
  <c r="H115" i="27"/>
  <c r="J115" i="27" s="1"/>
  <c r="G117" i="27"/>
  <c r="I117" i="27" s="1"/>
  <c r="H117" i="27"/>
  <c r="J117" i="27" s="1"/>
  <c r="H120" i="27"/>
  <c r="J120" i="27" s="1"/>
  <c r="G120" i="27"/>
  <c r="I120" i="27" s="1"/>
  <c r="H133" i="27"/>
  <c r="J133" i="27" s="1"/>
  <c r="G133" i="27"/>
  <c r="I133" i="27" s="1"/>
  <c r="G105" i="27"/>
  <c r="I105" i="27" s="1"/>
  <c r="H105" i="27"/>
  <c r="J105" i="27" s="1"/>
  <c r="H108" i="27"/>
  <c r="J108" i="27" s="1"/>
  <c r="G108" i="27"/>
  <c r="I108" i="27" s="1"/>
  <c r="G113" i="27"/>
  <c r="I113" i="27" s="1"/>
  <c r="H113" i="27"/>
  <c r="J113" i="27" s="1"/>
  <c r="H116" i="27"/>
  <c r="J116" i="27" s="1"/>
  <c r="G116" i="27"/>
  <c r="I116" i="27" s="1"/>
  <c r="G121" i="27"/>
  <c r="I121" i="27" s="1"/>
  <c r="H121" i="27"/>
  <c r="J121" i="27" s="1"/>
  <c r="H129" i="27"/>
  <c r="J129" i="27" s="1"/>
  <c r="G129" i="27"/>
  <c r="I129" i="27" s="1"/>
  <c r="G136" i="27"/>
  <c r="I136" i="27" s="1"/>
  <c r="H136" i="27"/>
  <c r="J136" i="27" s="1"/>
  <c r="G103" i="27"/>
  <c r="I103" i="27" s="1"/>
  <c r="H103" i="27"/>
  <c r="J103" i="27" s="1"/>
  <c r="H106" i="27"/>
  <c r="J106" i="27" s="1"/>
  <c r="G106" i="27"/>
  <c r="I106" i="27" s="1"/>
  <c r="G111" i="27"/>
  <c r="I111" i="27" s="1"/>
  <c r="H111" i="27"/>
  <c r="J111" i="27" s="1"/>
  <c r="H114" i="27"/>
  <c r="J114" i="27" s="1"/>
  <c r="G114" i="27"/>
  <c r="I114" i="27" s="1"/>
  <c r="G119" i="27"/>
  <c r="I119" i="27" s="1"/>
  <c r="H119" i="27"/>
  <c r="J119" i="27" s="1"/>
  <c r="G134" i="27"/>
  <c r="I134" i="27" s="1"/>
  <c r="H134" i="27"/>
  <c r="J134" i="27" s="1"/>
  <c r="G138" i="27"/>
  <c r="I138" i="27" s="1"/>
  <c r="H138" i="27"/>
  <c r="J138" i="27" s="1"/>
  <c r="H125" i="27"/>
  <c r="J125" i="27" s="1"/>
  <c r="G125" i="27"/>
  <c r="I125" i="27" s="1"/>
  <c r="G131" i="27"/>
  <c r="I131" i="27" s="1"/>
  <c r="H131" i="27"/>
  <c r="J131" i="27" s="1"/>
  <c r="H123" i="27"/>
  <c r="J123" i="27" s="1"/>
  <c r="G123" i="27"/>
  <c r="I123" i="27" s="1"/>
  <c r="G132" i="27"/>
  <c r="I132" i="27" s="1"/>
  <c r="H132" i="27"/>
  <c r="J132" i="27" s="1"/>
  <c r="T16" i="27" l="1"/>
  <c r="W9" i="29"/>
  <c r="U15" i="27"/>
  <c r="W15" i="27" s="1"/>
  <c r="U14" i="30"/>
  <c r="W14" i="30" s="1"/>
  <c r="G134" i="30"/>
  <c r="I134" i="30" s="1"/>
  <c r="H134" i="30"/>
  <c r="J134" i="30" s="1"/>
  <c r="H137" i="30"/>
  <c r="J137" i="30" s="1"/>
  <c r="G137" i="30"/>
  <c r="I137" i="30" s="1"/>
  <c r="G136" i="30"/>
  <c r="I136" i="30" s="1"/>
  <c r="H136" i="30"/>
  <c r="J136" i="30" s="1"/>
  <c r="G92" i="30"/>
  <c r="I92" i="30" s="1"/>
  <c r="H92" i="30"/>
  <c r="J92" i="30" s="1"/>
  <c r="G87" i="30"/>
  <c r="I87" i="30" s="1"/>
  <c r="H87" i="30"/>
  <c r="J87" i="30" s="1"/>
  <c r="G90" i="30"/>
  <c r="I90" i="30" s="1"/>
  <c r="H90" i="30"/>
  <c r="J90" i="30" s="1"/>
  <c r="G83" i="30"/>
  <c r="I83" i="30" s="1"/>
  <c r="H83" i="30"/>
  <c r="J83" i="30" s="1"/>
  <c r="G75" i="30"/>
  <c r="I75" i="30" s="1"/>
  <c r="H75" i="30"/>
  <c r="J75" i="30" s="1"/>
  <c r="G67" i="30"/>
  <c r="I67" i="30" s="1"/>
  <c r="H67" i="30"/>
  <c r="J67" i="30" s="1"/>
  <c r="H62" i="30"/>
  <c r="J62" i="30" s="1"/>
  <c r="G62" i="30"/>
  <c r="I62" i="30" s="1"/>
  <c r="H54" i="30"/>
  <c r="J54" i="30" s="1"/>
  <c r="G54" i="30"/>
  <c r="I54" i="30" s="1"/>
  <c r="H46" i="30"/>
  <c r="J46" i="30" s="1"/>
  <c r="G46" i="30"/>
  <c r="I46" i="30" s="1"/>
  <c r="H38" i="30"/>
  <c r="J38" i="30" s="1"/>
  <c r="G38" i="30"/>
  <c r="I38" i="30" s="1"/>
  <c r="H30" i="30"/>
  <c r="J30" i="30" s="1"/>
  <c r="G30" i="30"/>
  <c r="I30" i="30" s="1"/>
  <c r="H74" i="30"/>
  <c r="J74" i="30" s="1"/>
  <c r="G74" i="30"/>
  <c r="I74" i="30" s="1"/>
  <c r="H76" i="30"/>
  <c r="J76" i="30" s="1"/>
  <c r="G76" i="30"/>
  <c r="I76" i="30" s="1"/>
  <c r="H72" i="30"/>
  <c r="J72" i="30" s="1"/>
  <c r="G72" i="30"/>
  <c r="I72" i="30" s="1"/>
  <c r="H29" i="30"/>
  <c r="J29" i="30" s="1"/>
  <c r="G29" i="30"/>
  <c r="I29" i="30" s="1"/>
  <c r="H37" i="30"/>
  <c r="J37" i="30" s="1"/>
  <c r="G37" i="30"/>
  <c r="I37" i="30" s="1"/>
  <c r="H45" i="30"/>
  <c r="J45" i="30" s="1"/>
  <c r="G45" i="30"/>
  <c r="I45" i="30" s="1"/>
  <c r="H53" i="30"/>
  <c r="J53" i="30" s="1"/>
  <c r="G53" i="30"/>
  <c r="I53" i="30" s="1"/>
  <c r="H61" i="30"/>
  <c r="J61" i="30" s="1"/>
  <c r="G61" i="30"/>
  <c r="I61" i="30" s="1"/>
  <c r="H78" i="30"/>
  <c r="J78" i="30" s="1"/>
  <c r="G78" i="30"/>
  <c r="I78" i="30" s="1"/>
  <c r="H117" i="30"/>
  <c r="J117" i="30" s="1"/>
  <c r="G117" i="30"/>
  <c r="I117" i="30" s="1"/>
  <c r="H126" i="30"/>
  <c r="J126" i="30" s="1"/>
  <c r="G126" i="30"/>
  <c r="I126" i="30" s="1"/>
  <c r="H104" i="30"/>
  <c r="J104" i="30" s="1"/>
  <c r="G104" i="30"/>
  <c r="I104" i="30" s="1"/>
  <c r="H120" i="30"/>
  <c r="J120" i="30" s="1"/>
  <c r="G120" i="30"/>
  <c r="I120" i="30" s="1"/>
  <c r="H110" i="30"/>
  <c r="J110" i="30" s="1"/>
  <c r="G110" i="30"/>
  <c r="I110" i="30" s="1"/>
  <c r="H123" i="30"/>
  <c r="J123" i="30" s="1"/>
  <c r="G123" i="30"/>
  <c r="I123" i="30" s="1"/>
  <c r="H133" i="30"/>
  <c r="J133" i="30" s="1"/>
  <c r="G133" i="30"/>
  <c r="I133" i="30" s="1"/>
  <c r="G130" i="30"/>
  <c r="I130" i="30" s="1"/>
  <c r="H130" i="30"/>
  <c r="J130" i="30" s="1"/>
  <c r="H131" i="30"/>
  <c r="J131" i="30" s="1"/>
  <c r="G131" i="30"/>
  <c r="I131" i="30" s="1"/>
  <c r="G88" i="30"/>
  <c r="I88" i="30" s="1"/>
  <c r="H88" i="30"/>
  <c r="J88" i="30" s="1"/>
  <c r="G132" i="30"/>
  <c r="I132" i="30" s="1"/>
  <c r="H132" i="30"/>
  <c r="J132" i="30" s="1"/>
  <c r="G94" i="30"/>
  <c r="I94" i="30" s="1"/>
  <c r="H94" i="30"/>
  <c r="J94" i="30" s="1"/>
  <c r="G81" i="30"/>
  <c r="I81" i="30" s="1"/>
  <c r="H81" i="30"/>
  <c r="J81" i="30" s="1"/>
  <c r="G73" i="30"/>
  <c r="I73" i="30" s="1"/>
  <c r="H73" i="30"/>
  <c r="J73" i="30" s="1"/>
  <c r="G86" i="30"/>
  <c r="I86" i="30" s="1"/>
  <c r="H86" i="30"/>
  <c r="J86" i="30" s="1"/>
  <c r="H60" i="30"/>
  <c r="J60" i="30" s="1"/>
  <c r="G60" i="30"/>
  <c r="I60" i="30" s="1"/>
  <c r="H52" i="30"/>
  <c r="J52" i="30" s="1"/>
  <c r="G52" i="30"/>
  <c r="I52" i="30" s="1"/>
  <c r="H44" i="30"/>
  <c r="J44" i="30" s="1"/>
  <c r="G44" i="30"/>
  <c r="I44" i="30" s="1"/>
  <c r="H36" i="30"/>
  <c r="J36" i="30" s="1"/>
  <c r="G36" i="30"/>
  <c r="I36" i="30" s="1"/>
  <c r="H28" i="30"/>
  <c r="J28" i="30" s="1"/>
  <c r="G28" i="30"/>
  <c r="I28" i="30" s="1"/>
  <c r="H21" i="30"/>
  <c r="J21" i="30" s="1"/>
  <c r="G21" i="30"/>
  <c r="I21" i="30" s="1"/>
  <c r="H82" i="30"/>
  <c r="J82" i="30" s="1"/>
  <c r="G82" i="30"/>
  <c r="I82" i="30" s="1"/>
  <c r="H84" i="30"/>
  <c r="J84" i="30" s="1"/>
  <c r="G84" i="30"/>
  <c r="I84" i="30" s="1"/>
  <c r="H80" i="30"/>
  <c r="J80" i="30" s="1"/>
  <c r="G80" i="30"/>
  <c r="I80" i="30" s="1"/>
  <c r="H31" i="30"/>
  <c r="J31" i="30" s="1"/>
  <c r="G31" i="30"/>
  <c r="I31" i="30" s="1"/>
  <c r="H39" i="30"/>
  <c r="J39" i="30" s="1"/>
  <c r="G39" i="30"/>
  <c r="I39" i="30" s="1"/>
  <c r="H47" i="30"/>
  <c r="J47" i="30" s="1"/>
  <c r="G47" i="30"/>
  <c r="I47" i="30" s="1"/>
  <c r="H55" i="30"/>
  <c r="J55" i="30" s="1"/>
  <c r="G55" i="30"/>
  <c r="I55" i="30" s="1"/>
  <c r="H63" i="30"/>
  <c r="J63" i="30" s="1"/>
  <c r="G63" i="30"/>
  <c r="I63" i="30" s="1"/>
  <c r="H99" i="30"/>
  <c r="J99" i="30" s="1"/>
  <c r="G99" i="30"/>
  <c r="I99" i="30" s="1"/>
  <c r="H103" i="30"/>
  <c r="J103" i="30" s="1"/>
  <c r="G103" i="30"/>
  <c r="I103" i="30" s="1"/>
  <c r="H105" i="30"/>
  <c r="J105" i="30" s="1"/>
  <c r="G105" i="30"/>
  <c r="I105" i="30" s="1"/>
  <c r="H108" i="30"/>
  <c r="J108" i="30" s="1"/>
  <c r="G108" i="30"/>
  <c r="I108" i="30" s="1"/>
  <c r="H98" i="30"/>
  <c r="J98" i="30" s="1"/>
  <c r="G98" i="30"/>
  <c r="I98" i="30" s="1"/>
  <c r="H114" i="30"/>
  <c r="J114" i="30" s="1"/>
  <c r="G114" i="30"/>
  <c r="I114" i="30" s="1"/>
  <c r="H121" i="30"/>
  <c r="J121" i="30" s="1"/>
  <c r="G121" i="30"/>
  <c r="I121" i="30" s="1"/>
  <c r="G128" i="30"/>
  <c r="I128" i="30" s="1"/>
  <c r="H128" i="30"/>
  <c r="J128" i="30" s="1"/>
  <c r="H129" i="30"/>
  <c r="J129" i="30" s="1"/>
  <c r="G129" i="30"/>
  <c r="I129" i="30" s="1"/>
  <c r="H135" i="30"/>
  <c r="J135" i="30" s="1"/>
  <c r="G135" i="30"/>
  <c r="I135" i="30" s="1"/>
  <c r="G95" i="30"/>
  <c r="I95" i="30" s="1"/>
  <c r="H95" i="30"/>
  <c r="J95" i="30" s="1"/>
  <c r="G97" i="30"/>
  <c r="I97" i="30" s="1"/>
  <c r="H97" i="30"/>
  <c r="J97" i="30" s="1"/>
  <c r="G93" i="30"/>
  <c r="I93" i="30" s="1"/>
  <c r="H93" i="30"/>
  <c r="J93" i="30" s="1"/>
  <c r="G79" i="30"/>
  <c r="I79" i="30" s="1"/>
  <c r="H79" i="30"/>
  <c r="J79" i="30" s="1"/>
  <c r="G71" i="30"/>
  <c r="I71" i="30" s="1"/>
  <c r="H71" i="30"/>
  <c r="J71" i="30" s="1"/>
  <c r="U15" i="30"/>
  <c r="W10" i="30"/>
  <c r="W11" i="30" s="1"/>
  <c r="H58" i="30"/>
  <c r="J58" i="30" s="1"/>
  <c r="G58" i="30"/>
  <c r="I58" i="30" s="1"/>
  <c r="H50" i="30"/>
  <c r="J50" i="30" s="1"/>
  <c r="G50" i="30"/>
  <c r="I50" i="30" s="1"/>
  <c r="H42" i="30"/>
  <c r="J42" i="30" s="1"/>
  <c r="G42" i="30"/>
  <c r="I42" i="30" s="1"/>
  <c r="H34" i="30"/>
  <c r="J34" i="30" s="1"/>
  <c r="G34" i="30"/>
  <c r="I34" i="30" s="1"/>
  <c r="H122" i="30"/>
  <c r="J122" i="30" s="1"/>
  <c r="G122" i="30"/>
  <c r="I122" i="30" s="1"/>
  <c r="H109" i="30"/>
  <c r="J109" i="30" s="1"/>
  <c r="G109" i="30"/>
  <c r="I109" i="30" s="1"/>
  <c r="H107" i="30"/>
  <c r="J107" i="30" s="1"/>
  <c r="G107" i="30"/>
  <c r="I107" i="30" s="1"/>
  <c r="H33" i="30"/>
  <c r="J33" i="30" s="1"/>
  <c r="G33" i="30"/>
  <c r="I33" i="30" s="1"/>
  <c r="H41" i="30"/>
  <c r="J41" i="30" s="1"/>
  <c r="G41" i="30"/>
  <c r="I41" i="30" s="1"/>
  <c r="H49" i="30"/>
  <c r="J49" i="30" s="1"/>
  <c r="G49" i="30"/>
  <c r="I49" i="30" s="1"/>
  <c r="H57" i="30"/>
  <c r="J57" i="30" s="1"/>
  <c r="G57" i="30"/>
  <c r="I57" i="30" s="1"/>
  <c r="H65" i="30"/>
  <c r="J65" i="30" s="1"/>
  <c r="G65" i="30"/>
  <c r="I65" i="30" s="1"/>
  <c r="H101" i="30"/>
  <c r="J101" i="30" s="1"/>
  <c r="G101" i="30"/>
  <c r="I101" i="30" s="1"/>
  <c r="H111" i="30"/>
  <c r="J111" i="30" s="1"/>
  <c r="G111" i="30"/>
  <c r="I111" i="30" s="1"/>
  <c r="H113" i="30"/>
  <c r="J113" i="30" s="1"/>
  <c r="G113" i="30"/>
  <c r="I113" i="30" s="1"/>
  <c r="H112" i="30"/>
  <c r="J112" i="30" s="1"/>
  <c r="G112" i="30"/>
  <c r="I112" i="30" s="1"/>
  <c r="H102" i="30"/>
  <c r="J102" i="30" s="1"/>
  <c r="G102" i="30"/>
  <c r="I102" i="30" s="1"/>
  <c r="H118" i="30"/>
  <c r="J118" i="30" s="1"/>
  <c r="G118" i="30"/>
  <c r="I118" i="30" s="1"/>
  <c r="H125" i="30"/>
  <c r="J125" i="30" s="1"/>
  <c r="G125" i="30"/>
  <c r="I125" i="30" s="1"/>
  <c r="G127" i="30"/>
  <c r="I127" i="30" s="1"/>
  <c r="H127" i="30"/>
  <c r="J127" i="30" s="1"/>
  <c r="G138" i="30"/>
  <c r="I138" i="30" s="1"/>
  <c r="H138" i="30"/>
  <c r="J138" i="30" s="1"/>
  <c r="H139" i="30"/>
  <c r="J139" i="30" s="1"/>
  <c r="G139" i="30"/>
  <c r="I139" i="30" s="1"/>
  <c r="G96" i="30"/>
  <c r="I96" i="30" s="1"/>
  <c r="H96" i="30"/>
  <c r="J96" i="30" s="1"/>
  <c r="G91" i="30"/>
  <c r="I91" i="30" s="1"/>
  <c r="H91" i="30"/>
  <c r="J91" i="30" s="1"/>
  <c r="G89" i="30"/>
  <c r="I89" i="30" s="1"/>
  <c r="H89" i="30"/>
  <c r="J89" i="30" s="1"/>
  <c r="G85" i="30"/>
  <c r="I85" i="30" s="1"/>
  <c r="H85" i="30"/>
  <c r="J85" i="30" s="1"/>
  <c r="G77" i="30"/>
  <c r="I77" i="30" s="1"/>
  <c r="H77" i="30"/>
  <c r="J77" i="30" s="1"/>
  <c r="G69" i="30"/>
  <c r="I69" i="30" s="1"/>
  <c r="H69" i="30"/>
  <c r="J69" i="30" s="1"/>
  <c r="H64" i="30"/>
  <c r="J64" i="30" s="1"/>
  <c r="G64" i="30"/>
  <c r="I64" i="30" s="1"/>
  <c r="H56" i="30"/>
  <c r="J56" i="30" s="1"/>
  <c r="G56" i="30"/>
  <c r="I56" i="30" s="1"/>
  <c r="H48" i="30"/>
  <c r="J48" i="30" s="1"/>
  <c r="G48" i="30"/>
  <c r="I48" i="30" s="1"/>
  <c r="H40" i="30"/>
  <c r="J40" i="30" s="1"/>
  <c r="G40" i="30"/>
  <c r="I40" i="30" s="1"/>
  <c r="H32" i="30"/>
  <c r="J32" i="30" s="1"/>
  <c r="G32" i="30"/>
  <c r="I32" i="30" s="1"/>
  <c r="H26" i="30"/>
  <c r="J26" i="30" s="1"/>
  <c r="G26" i="30"/>
  <c r="I26" i="30" s="1"/>
  <c r="H66" i="30"/>
  <c r="J66" i="30" s="1"/>
  <c r="G66" i="30"/>
  <c r="I66" i="30" s="1"/>
  <c r="H68" i="30"/>
  <c r="J68" i="30" s="1"/>
  <c r="G68" i="30"/>
  <c r="I68" i="30" s="1"/>
  <c r="H25" i="30"/>
  <c r="J25" i="30" s="1"/>
  <c r="G25" i="30"/>
  <c r="I25" i="30" s="1"/>
  <c r="H27" i="30"/>
  <c r="J27" i="30" s="1"/>
  <c r="G27" i="30"/>
  <c r="I27" i="30" s="1"/>
  <c r="H35" i="30"/>
  <c r="J35" i="30" s="1"/>
  <c r="G35" i="30"/>
  <c r="I35" i="30" s="1"/>
  <c r="H43" i="30"/>
  <c r="J43" i="30" s="1"/>
  <c r="G43" i="30"/>
  <c r="I43" i="30" s="1"/>
  <c r="H51" i="30"/>
  <c r="J51" i="30" s="1"/>
  <c r="G51" i="30"/>
  <c r="I51" i="30" s="1"/>
  <c r="H59" i="30"/>
  <c r="J59" i="30" s="1"/>
  <c r="G59" i="30"/>
  <c r="I59" i="30" s="1"/>
  <c r="H70" i="30"/>
  <c r="J70" i="30" s="1"/>
  <c r="G70" i="30"/>
  <c r="I70" i="30" s="1"/>
  <c r="H115" i="30"/>
  <c r="J115" i="30" s="1"/>
  <c r="G115" i="30"/>
  <c r="I115" i="30" s="1"/>
  <c r="H119" i="30"/>
  <c r="J119" i="30" s="1"/>
  <c r="G119" i="30"/>
  <c r="I119" i="30" s="1"/>
  <c r="H100" i="30"/>
  <c r="J100" i="30" s="1"/>
  <c r="G100" i="30"/>
  <c r="I100" i="30" s="1"/>
  <c r="H116" i="30"/>
  <c r="J116" i="30" s="1"/>
  <c r="G116" i="30"/>
  <c r="I116" i="30" s="1"/>
  <c r="H106" i="30"/>
  <c r="J106" i="30" s="1"/>
  <c r="G106" i="30"/>
  <c r="I106" i="30" s="1"/>
  <c r="H124" i="30"/>
  <c r="J124" i="30" s="1"/>
  <c r="G124" i="30"/>
  <c r="I124" i="30" s="1"/>
  <c r="G129" i="29"/>
  <c r="I129" i="29" s="1"/>
  <c r="H129" i="29"/>
  <c r="J129" i="29" s="1"/>
  <c r="G114" i="29"/>
  <c r="I114" i="29" s="1"/>
  <c r="H114" i="29"/>
  <c r="J114" i="29" s="1"/>
  <c r="H112" i="29"/>
  <c r="J112" i="29" s="1"/>
  <c r="G112" i="29"/>
  <c r="I112" i="29" s="1"/>
  <c r="G126" i="29"/>
  <c r="I126" i="29" s="1"/>
  <c r="H126" i="29"/>
  <c r="J126" i="29" s="1"/>
  <c r="G88" i="29"/>
  <c r="I88" i="29" s="1"/>
  <c r="H88" i="29"/>
  <c r="J88" i="29" s="1"/>
  <c r="G130" i="29"/>
  <c r="I130" i="29" s="1"/>
  <c r="H130" i="29"/>
  <c r="J130" i="29" s="1"/>
  <c r="G81" i="29"/>
  <c r="I81" i="29" s="1"/>
  <c r="H81" i="29"/>
  <c r="J81" i="29" s="1"/>
  <c r="H104" i="29"/>
  <c r="J104" i="29" s="1"/>
  <c r="G104" i="29"/>
  <c r="I104" i="29" s="1"/>
  <c r="G68" i="29"/>
  <c r="I68" i="29" s="1"/>
  <c r="H68" i="29"/>
  <c r="J68" i="29" s="1"/>
  <c r="G100" i="29"/>
  <c r="I100" i="29" s="1"/>
  <c r="H100" i="29"/>
  <c r="J100" i="29" s="1"/>
  <c r="G69" i="29"/>
  <c r="I69" i="29" s="1"/>
  <c r="H69" i="29"/>
  <c r="J69" i="29" s="1"/>
  <c r="H34" i="29"/>
  <c r="J34" i="29" s="1"/>
  <c r="G34" i="29"/>
  <c r="I34" i="29" s="1"/>
  <c r="G136" i="29"/>
  <c r="I136" i="29" s="1"/>
  <c r="H136" i="29"/>
  <c r="J136" i="29" s="1"/>
  <c r="G107" i="29"/>
  <c r="I107" i="29" s="1"/>
  <c r="H107" i="29"/>
  <c r="J107" i="29" s="1"/>
  <c r="G67" i="29"/>
  <c r="I67" i="29" s="1"/>
  <c r="H67" i="29"/>
  <c r="J67" i="29" s="1"/>
  <c r="H50" i="29"/>
  <c r="J50" i="29" s="1"/>
  <c r="G50" i="29"/>
  <c r="I50" i="29" s="1"/>
  <c r="H44" i="29"/>
  <c r="J44" i="29" s="1"/>
  <c r="G44" i="29"/>
  <c r="I44" i="29" s="1"/>
  <c r="H28" i="29"/>
  <c r="J28" i="29" s="1"/>
  <c r="G28" i="29"/>
  <c r="I28" i="29" s="1"/>
  <c r="G75" i="29"/>
  <c r="I75" i="29" s="1"/>
  <c r="H75" i="29"/>
  <c r="J75" i="29" s="1"/>
  <c r="G92" i="29"/>
  <c r="I92" i="29" s="1"/>
  <c r="H92" i="29"/>
  <c r="J92" i="29" s="1"/>
  <c r="G71" i="29"/>
  <c r="I71" i="29" s="1"/>
  <c r="H71" i="29"/>
  <c r="J71" i="29" s="1"/>
  <c r="G38" i="29"/>
  <c r="I38" i="29" s="1"/>
  <c r="H38" i="29"/>
  <c r="J38" i="29" s="1"/>
  <c r="W10" i="29"/>
  <c r="W11" i="29" s="1"/>
  <c r="U15" i="29"/>
  <c r="H53" i="29"/>
  <c r="J53" i="29" s="1"/>
  <c r="G53" i="29"/>
  <c r="I53" i="29" s="1"/>
  <c r="H24" i="29"/>
  <c r="J24" i="29" s="1"/>
  <c r="G24" i="29"/>
  <c r="I24" i="29" s="1"/>
  <c r="H97" i="29"/>
  <c r="J97" i="29" s="1"/>
  <c r="G97" i="29"/>
  <c r="I97" i="29" s="1"/>
  <c r="G63" i="29"/>
  <c r="I63" i="29" s="1"/>
  <c r="H63" i="29"/>
  <c r="J63" i="29" s="1"/>
  <c r="H95" i="29"/>
  <c r="J95" i="29" s="1"/>
  <c r="G95" i="29"/>
  <c r="I95" i="29" s="1"/>
  <c r="G132" i="29"/>
  <c r="I132" i="29" s="1"/>
  <c r="H132" i="29"/>
  <c r="J132" i="29" s="1"/>
  <c r="H133" i="29"/>
  <c r="J133" i="29" s="1"/>
  <c r="G133" i="29"/>
  <c r="I133" i="29" s="1"/>
  <c r="G122" i="29"/>
  <c r="I122" i="29" s="1"/>
  <c r="H122" i="29"/>
  <c r="J122" i="29" s="1"/>
  <c r="H131" i="29"/>
  <c r="J131" i="29" s="1"/>
  <c r="G131" i="29"/>
  <c r="I131" i="29" s="1"/>
  <c r="H139" i="29"/>
  <c r="J139" i="29" s="1"/>
  <c r="G139" i="29"/>
  <c r="I139" i="29" s="1"/>
  <c r="G117" i="29"/>
  <c r="I117" i="29" s="1"/>
  <c r="H117" i="29"/>
  <c r="J117" i="29" s="1"/>
  <c r="H72" i="29"/>
  <c r="J72" i="29" s="1"/>
  <c r="G72" i="29"/>
  <c r="I72" i="29" s="1"/>
  <c r="G94" i="29"/>
  <c r="I94" i="29" s="1"/>
  <c r="H94" i="29"/>
  <c r="J94" i="29" s="1"/>
  <c r="H62" i="29"/>
  <c r="J62" i="29" s="1"/>
  <c r="G62" i="29"/>
  <c r="I62" i="29" s="1"/>
  <c r="G82" i="29"/>
  <c r="I82" i="29" s="1"/>
  <c r="H82" i="29"/>
  <c r="J82" i="29" s="1"/>
  <c r="G111" i="29"/>
  <c r="I111" i="29" s="1"/>
  <c r="H111" i="29"/>
  <c r="J111" i="29" s="1"/>
  <c r="H74" i="29"/>
  <c r="J74" i="29" s="1"/>
  <c r="G74" i="29"/>
  <c r="I74" i="29" s="1"/>
  <c r="G54" i="29"/>
  <c r="I54" i="29" s="1"/>
  <c r="H54" i="29"/>
  <c r="J54" i="29" s="1"/>
  <c r="H116" i="29"/>
  <c r="J116" i="29" s="1"/>
  <c r="G116" i="29"/>
  <c r="I116" i="29" s="1"/>
  <c r="G93" i="29"/>
  <c r="I93" i="29" s="1"/>
  <c r="H93" i="29"/>
  <c r="J93" i="29" s="1"/>
  <c r="G65" i="29"/>
  <c r="I65" i="29" s="1"/>
  <c r="H65" i="29"/>
  <c r="J65" i="29" s="1"/>
  <c r="G46" i="29"/>
  <c r="I46" i="29" s="1"/>
  <c r="H46" i="29"/>
  <c r="J46" i="29" s="1"/>
  <c r="G36" i="29"/>
  <c r="I36" i="29" s="1"/>
  <c r="H36" i="29"/>
  <c r="J36" i="29" s="1"/>
  <c r="G109" i="29"/>
  <c r="I109" i="29" s="1"/>
  <c r="H109" i="29"/>
  <c r="J109" i="29" s="1"/>
  <c r="G25" i="29"/>
  <c r="I25" i="29" s="1"/>
  <c r="H25" i="29"/>
  <c r="J25" i="29" s="1"/>
  <c r="H78" i="29"/>
  <c r="J78" i="29" s="1"/>
  <c r="G78" i="29"/>
  <c r="I78" i="29" s="1"/>
  <c r="H51" i="29"/>
  <c r="J51" i="29" s="1"/>
  <c r="G51" i="29"/>
  <c r="I51" i="29" s="1"/>
  <c r="G20" i="29"/>
  <c r="I20" i="29" s="1"/>
  <c r="H20" i="29"/>
  <c r="J20" i="29" s="1"/>
  <c r="G91" i="29"/>
  <c r="I91" i="29" s="1"/>
  <c r="H91" i="29"/>
  <c r="J91" i="29" s="1"/>
  <c r="G33" i="29"/>
  <c r="I33" i="29" s="1"/>
  <c r="H33" i="29"/>
  <c r="J33" i="29" s="1"/>
  <c r="H55" i="29"/>
  <c r="J55" i="29" s="1"/>
  <c r="G55" i="29"/>
  <c r="I55" i="29" s="1"/>
  <c r="H49" i="29"/>
  <c r="J49" i="29" s="1"/>
  <c r="G49" i="29"/>
  <c r="I49" i="29" s="1"/>
  <c r="G105" i="29"/>
  <c r="I105" i="29" s="1"/>
  <c r="H105" i="29"/>
  <c r="J105" i="29" s="1"/>
  <c r="G113" i="29"/>
  <c r="I113" i="29" s="1"/>
  <c r="H113" i="29"/>
  <c r="J113" i="29" s="1"/>
  <c r="G134" i="29"/>
  <c r="I134" i="29" s="1"/>
  <c r="H134" i="29"/>
  <c r="J134" i="29" s="1"/>
  <c r="G124" i="29"/>
  <c r="I124" i="29" s="1"/>
  <c r="H124" i="29"/>
  <c r="J124" i="29" s="1"/>
  <c r="H120" i="29"/>
  <c r="J120" i="29" s="1"/>
  <c r="G120" i="29"/>
  <c r="I120" i="29" s="1"/>
  <c r="H127" i="29"/>
  <c r="J127" i="29" s="1"/>
  <c r="G127" i="29"/>
  <c r="I127" i="29" s="1"/>
  <c r="H102" i="29"/>
  <c r="J102" i="29" s="1"/>
  <c r="G102" i="29"/>
  <c r="I102" i="29" s="1"/>
  <c r="G64" i="29"/>
  <c r="I64" i="29" s="1"/>
  <c r="H64" i="29"/>
  <c r="J64" i="29" s="1"/>
  <c r="H90" i="29"/>
  <c r="J90" i="29" s="1"/>
  <c r="G90" i="29"/>
  <c r="I90" i="29" s="1"/>
  <c r="G137" i="29"/>
  <c r="I137" i="29" s="1"/>
  <c r="H137" i="29"/>
  <c r="J137" i="29" s="1"/>
  <c r="G73" i="29"/>
  <c r="I73" i="29" s="1"/>
  <c r="H73" i="29"/>
  <c r="J73" i="29" s="1"/>
  <c r="H101" i="29"/>
  <c r="J101" i="29" s="1"/>
  <c r="G101" i="29"/>
  <c r="I101" i="29" s="1"/>
  <c r="H70" i="29"/>
  <c r="J70" i="29" s="1"/>
  <c r="G70" i="29"/>
  <c r="I70" i="29" s="1"/>
  <c r="H42" i="29"/>
  <c r="J42" i="29" s="1"/>
  <c r="G42" i="29"/>
  <c r="I42" i="29" s="1"/>
  <c r="G110" i="29"/>
  <c r="I110" i="29" s="1"/>
  <c r="H110" i="29"/>
  <c r="J110" i="29" s="1"/>
  <c r="G79" i="29"/>
  <c r="I79" i="29" s="1"/>
  <c r="H79" i="29"/>
  <c r="J79" i="29" s="1"/>
  <c r="H61" i="29"/>
  <c r="J61" i="29" s="1"/>
  <c r="G61" i="29"/>
  <c r="I61" i="29" s="1"/>
  <c r="G45" i="29"/>
  <c r="I45" i="29" s="1"/>
  <c r="H45" i="29"/>
  <c r="J45" i="29" s="1"/>
  <c r="G29" i="29"/>
  <c r="I29" i="29" s="1"/>
  <c r="H29" i="29"/>
  <c r="J29" i="29" s="1"/>
  <c r="G89" i="29"/>
  <c r="I89" i="29" s="1"/>
  <c r="H89" i="29"/>
  <c r="J89" i="29" s="1"/>
  <c r="G115" i="29"/>
  <c r="I115" i="29" s="1"/>
  <c r="H115" i="29"/>
  <c r="J115" i="29" s="1"/>
  <c r="G77" i="29"/>
  <c r="I77" i="29" s="1"/>
  <c r="H77" i="29"/>
  <c r="J77" i="29" s="1"/>
  <c r="H48" i="29"/>
  <c r="J48" i="29" s="1"/>
  <c r="G48" i="29"/>
  <c r="I48" i="29" s="1"/>
  <c r="H58" i="29"/>
  <c r="J58" i="29" s="1"/>
  <c r="G58" i="29"/>
  <c r="I58" i="29" s="1"/>
  <c r="H32" i="29"/>
  <c r="J32" i="29" s="1"/>
  <c r="G32" i="29"/>
  <c r="I32" i="29" s="1"/>
  <c r="G87" i="29"/>
  <c r="I87" i="29" s="1"/>
  <c r="H87" i="29"/>
  <c r="J87" i="29" s="1"/>
  <c r="H57" i="29"/>
  <c r="J57" i="29" s="1"/>
  <c r="G57" i="29"/>
  <c r="I57" i="29" s="1"/>
  <c r="H99" i="29"/>
  <c r="J99" i="29" s="1"/>
  <c r="G99" i="29"/>
  <c r="I99" i="29" s="1"/>
  <c r="G121" i="29"/>
  <c r="I121" i="29" s="1"/>
  <c r="H121" i="29"/>
  <c r="J121" i="29" s="1"/>
  <c r="G123" i="29"/>
  <c r="I123" i="29" s="1"/>
  <c r="H123" i="29"/>
  <c r="J123" i="29" s="1"/>
  <c r="G106" i="29"/>
  <c r="I106" i="29" s="1"/>
  <c r="H106" i="29"/>
  <c r="J106" i="29" s="1"/>
  <c r="G108" i="29"/>
  <c r="I108" i="29" s="1"/>
  <c r="H108" i="29"/>
  <c r="J108" i="29" s="1"/>
  <c r="G118" i="29"/>
  <c r="I118" i="29" s="1"/>
  <c r="H118" i="29"/>
  <c r="J118" i="29" s="1"/>
  <c r="H80" i="29"/>
  <c r="J80" i="29" s="1"/>
  <c r="G80" i="29"/>
  <c r="I80" i="29" s="1"/>
  <c r="G125" i="29"/>
  <c r="I125" i="29" s="1"/>
  <c r="H125" i="29"/>
  <c r="J125" i="29" s="1"/>
  <c r="G76" i="29"/>
  <c r="I76" i="29" s="1"/>
  <c r="H76" i="29"/>
  <c r="J76" i="29" s="1"/>
  <c r="H86" i="29"/>
  <c r="J86" i="29" s="1"/>
  <c r="G86" i="29"/>
  <c r="I86" i="29" s="1"/>
  <c r="G135" i="29"/>
  <c r="I135" i="29" s="1"/>
  <c r="H135" i="29"/>
  <c r="J135" i="29" s="1"/>
  <c r="G85" i="29"/>
  <c r="I85" i="29" s="1"/>
  <c r="H85" i="29"/>
  <c r="J85" i="29" s="1"/>
  <c r="H59" i="29"/>
  <c r="J59" i="29" s="1"/>
  <c r="G59" i="29"/>
  <c r="I59" i="29" s="1"/>
  <c r="H26" i="29"/>
  <c r="J26" i="29" s="1"/>
  <c r="G26" i="29"/>
  <c r="I26" i="29" s="1"/>
  <c r="G119" i="29"/>
  <c r="I119" i="29" s="1"/>
  <c r="H119" i="29"/>
  <c r="J119" i="29" s="1"/>
  <c r="H96" i="29"/>
  <c r="J96" i="29" s="1"/>
  <c r="G96" i="29"/>
  <c r="I96" i="29" s="1"/>
  <c r="H66" i="29"/>
  <c r="J66" i="29" s="1"/>
  <c r="G66" i="29"/>
  <c r="I66" i="29" s="1"/>
  <c r="H47" i="29"/>
  <c r="J47" i="29" s="1"/>
  <c r="G47" i="29"/>
  <c r="I47" i="29" s="1"/>
  <c r="G37" i="29"/>
  <c r="I37" i="29" s="1"/>
  <c r="H37" i="29"/>
  <c r="J37" i="29" s="1"/>
  <c r="G22" i="29"/>
  <c r="I22" i="29" s="1"/>
  <c r="H22" i="29"/>
  <c r="J22" i="29" s="1"/>
  <c r="G41" i="29"/>
  <c r="I41" i="29" s="1"/>
  <c r="H41" i="29"/>
  <c r="J41" i="29" s="1"/>
  <c r="G84" i="29"/>
  <c r="I84" i="29" s="1"/>
  <c r="H84" i="29"/>
  <c r="J84" i="29" s="1"/>
  <c r="H56" i="29"/>
  <c r="J56" i="29" s="1"/>
  <c r="G56" i="29"/>
  <c r="I56" i="29" s="1"/>
  <c r="G30" i="29"/>
  <c r="I30" i="29" s="1"/>
  <c r="H30" i="29"/>
  <c r="J30" i="29" s="1"/>
  <c r="H40" i="29"/>
  <c r="J40" i="29" s="1"/>
  <c r="G40" i="29"/>
  <c r="I40" i="29" s="1"/>
  <c r="G21" i="29"/>
  <c r="I21" i="29" s="1"/>
  <c r="H21" i="29"/>
  <c r="J21" i="29" s="1"/>
  <c r="G128" i="29"/>
  <c r="I128" i="29" s="1"/>
  <c r="H128" i="29"/>
  <c r="J128" i="29" s="1"/>
  <c r="H98" i="29"/>
  <c r="J98" i="29" s="1"/>
  <c r="G98" i="29"/>
  <c r="I98" i="29" s="1"/>
  <c r="H103" i="29"/>
  <c r="J103" i="29" s="1"/>
  <c r="G103" i="29"/>
  <c r="I103" i="29" s="1"/>
  <c r="G138" i="29"/>
  <c r="I138" i="29" s="1"/>
  <c r="H138" i="29"/>
  <c r="J138" i="29" s="1"/>
  <c r="G135" i="28"/>
  <c r="I135" i="28" s="1"/>
  <c r="H135" i="28"/>
  <c r="J135" i="28" s="1"/>
  <c r="H125" i="28"/>
  <c r="J125" i="28" s="1"/>
  <c r="G125" i="28"/>
  <c r="I125" i="28" s="1"/>
  <c r="H101" i="28"/>
  <c r="J101" i="28" s="1"/>
  <c r="G101" i="28"/>
  <c r="I101" i="28" s="1"/>
  <c r="H107" i="28"/>
  <c r="J107" i="28" s="1"/>
  <c r="G107" i="28"/>
  <c r="I107" i="28" s="1"/>
  <c r="H127" i="28"/>
  <c r="J127" i="28" s="1"/>
  <c r="G127" i="28"/>
  <c r="I127" i="28" s="1"/>
  <c r="H124" i="28"/>
  <c r="J124" i="28" s="1"/>
  <c r="G124" i="28"/>
  <c r="I124" i="28" s="1"/>
  <c r="H93" i="28"/>
  <c r="J93" i="28" s="1"/>
  <c r="G93" i="28"/>
  <c r="I93" i="28" s="1"/>
  <c r="H115" i="28"/>
  <c r="J115" i="28" s="1"/>
  <c r="G115" i="28"/>
  <c r="I115" i="28" s="1"/>
  <c r="W9" i="28"/>
  <c r="W11" i="28" s="1"/>
  <c r="U11" i="28"/>
  <c r="H137" i="28"/>
  <c r="J137" i="28" s="1"/>
  <c r="G137" i="28"/>
  <c r="I137" i="28" s="1"/>
  <c r="H122" i="28"/>
  <c r="J122" i="28" s="1"/>
  <c r="G122" i="28"/>
  <c r="I122" i="28" s="1"/>
  <c r="H85" i="28"/>
  <c r="J85" i="28" s="1"/>
  <c r="G85" i="28"/>
  <c r="I85" i="28" s="1"/>
  <c r="H123" i="28"/>
  <c r="J123" i="28" s="1"/>
  <c r="G123" i="28"/>
  <c r="I123" i="28" s="1"/>
  <c r="U14" i="28"/>
  <c r="U15" i="28"/>
  <c r="W15" i="28" s="1"/>
  <c r="G128" i="28"/>
  <c r="I128" i="28" s="1"/>
  <c r="H128" i="28"/>
  <c r="J128" i="28" s="1"/>
  <c r="H119" i="28"/>
  <c r="J119" i="28" s="1"/>
  <c r="G119" i="28"/>
  <c r="I119" i="28" s="1"/>
  <c r="H77" i="28"/>
  <c r="J77" i="28" s="1"/>
  <c r="G77" i="28"/>
  <c r="I77" i="28" s="1"/>
  <c r="W9" i="27"/>
  <c r="W11" i="27" s="1"/>
  <c r="U11" i="27"/>
  <c r="U14" i="27"/>
  <c r="N138" i="30" l="1"/>
  <c r="N136" i="30"/>
  <c r="N134" i="30"/>
  <c r="N132" i="30"/>
  <c r="N130" i="30"/>
  <c r="N139" i="30"/>
  <c r="N137" i="30"/>
  <c r="N135" i="30"/>
  <c r="N133" i="30"/>
  <c r="N131" i="30"/>
  <c r="N129" i="30"/>
  <c r="N126" i="30"/>
  <c r="N124" i="30"/>
  <c r="N122" i="30"/>
  <c r="N120" i="30"/>
  <c r="N125" i="30"/>
  <c r="N123" i="30"/>
  <c r="N121" i="30"/>
  <c r="N128" i="30"/>
  <c r="N119" i="30"/>
  <c r="N117" i="30"/>
  <c r="N115" i="30"/>
  <c r="N113" i="30"/>
  <c r="N111" i="30"/>
  <c r="N109" i="30"/>
  <c r="N107" i="30"/>
  <c r="N105" i="30"/>
  <c r="N103" i="30"/>
  <c r="N101" i="30"/>
  <c r="N99" i="30"/>
  <c r="N97" i="30"/>
  <c r="N118" i="30"/>
  <c r="N116" i="30"/>
  <c r="N114" i="30"/>
  <c r="N112" i="30"/>
  <c r="N110" i="30"/>
  <c r="N108" i="30"/>
  <c r="N106" i="30"/>
  <c r="N104" i="30"/>
  <c r="N102" i="30"/>
  <c r="N100" i="30"/>
  <c r="N98" i="30"/>
  <c r="N127" i="30"/>
  <c r="N95" i="30"/>
  <c r="N91" i="30"/>
  <c r="N87" i="30"/>
  <c r="N94" i="30"/>
  <c r="N90" i="30"/>
  <c r="N86" i="30"/>
  <c r="N85" i="30"/>
  <c r="N83" i="30"/>
  <c r="N81" i="30"/>
  <c r="N79" i="30"/>
  <c r="N77" i="30"/>
  <c r="N75" i="30"/>
  <c r="N73" i="30"/>
  <c r="N71" i="30"/>
  <c r="N69" i="30"/>
  <c r="N67" i="30"/>
  <c r="N96" i="30"/>
  <c r="N89" i="30"/>
  <c r="N88" i="30"/>
  <c r="N93" i="30"/>
  <c r="N92" i="30"/>
  <c r="N64" i="30"/>
  <c r="N62" i="30"/>
  <c r="N60" i="30"/>
  <c r="N58" i="30"/>
  <c r="N56" i="30"/>
  <c r="N54" i="30"/>
  <c r="N52" i="30"/>
  <c r="N50" i="30"/>
  <c r="N48" i="30"/>
  <c r="N46" i="30"/>
  <c r="N44" i="30"/>
  <c r="N42" i="30"/>
  <c r="N40" i="30"/>
  <c r="N38" i="30"/>
  <c r="N36" i="30"/>
  <c r="N34" i="30"/>
  <c r="N32" i="30"/>
  <c r="N30" i="30"/>
  <c r="N28" i="30"/>
  <c r="N26" i="30"/>
  <c r="N80" i="30"/>
  <c r="N72" i="30"/>
  <c r="N24" i="30"/>
  <c r="N22" i="30"/>
  <c r="N20" i="30"/>
  <c r="N82" i="30"/>
  <c r="N74" i="30"/>
  <c r="N66" i="30"/>
  <c r="N65" i="30"/>
  <c r="N63" i="30"/>
  <c r="N61" i="30"/>
  <c r="N59" i="30"/>
  <c r="N55" i="30"/>
  <c r="N49" i="30"/>
  <c r="N47" i="30"/>
  <c r="N45" i="30"/>
  <c r="N41" i="30"/>
  <c r="N35" i="30"/>
  <c r="N33" i="30"/>
  <c r="N31" i="30"/>
  <c r="N29" i="30"/>
  <c r="N78" i="30"/>
  <c r="N70" i="30"/>
  <c r="N84" i="30"/>
  <c r="N76" i="30"/>
  <c r="N68" i="30"/>
  <c r="N25" i="30"/>
  <c r="N23" i="30"/>
  <c r="N21" i="30"/>
  <c r="N57" i="30"/>
  <c r="N53" i="30"/>
  <c r="N51" i="30"/>
  <c r="N43" i="30"/>
  <c r="N39" i="30"/>
  <c r="N37" i="30"/>
  <c r="N27" i="30"/>
  <c r="W15" i="30"/>
  <c r="W16" i="30" s="1"/>
  <c r="U16" i="30"/>
  <c r="W15" i="29"/>
  <c r="W16" i="29" s="1"/>
  <c r="U16" i="29"/>
  <c r="N139" i="29"/>
  <c r="N132" i="29"/>
  <c r="N131" i="29"/>
  <c r="N135" i="29"/>
  <c r="N124" i="29"/>
  <c r="N121" i="29"/>
  <c r="N120" i="29"/>
  <c r="N137" i="29"/>
  <c r="N134" i="29"/>
  <c r="N130" i="29"/>
  <c r="N122" i="29"/>
  <c r="N113" i="29"/>
  <c r="N112" i="29"/>
  <c r="N105" i="29"/>
  <c r="N104" i="29"/>
  <c r="N102" i="29"/>
  <c r="N100" i="29"/>
  <c r="N98" i="29"/>
  <c r="N96" i="29"/>
  <c r="N94" i="29"/>
  <c r="N138" i="29"/>
  <c r="N136" i="29"/>
  <c r="N129" i="29"/>
  <c r="N128" i="29"/>
  <c r="N126" i="29"/>
  <c r="N125" i="29"/>
  <c r="N119" i="29"/>
  <c r="N118" i="29"/>
  <c r="N115" i="29"/>
  <c r="N109" i="29"/>
  <c r="N106" i="29"/>
  <c r="N97" i="29"/>
  <c r="N123" i="29"/>
  <c r="N117" i="29"/>
  <c r="N111" i="29"/>
  <c r="N107" i="29"/>
  <c r="N103" i="29"/>
  <c r="N87" i="29"/>
  <c r="N86" i="29"/>
  <c r="N79" i="29"/>
  <c r="N78" i="29"/>
  <c r="N71" i="29"/>
  <c r="N70" i="29"/>
  <c r="N63" i="29"/>
  <c r="N62" i="29"/>
  <c r="N60" i="29"/>
  <c r="N58" i="29"/>
  <c r="N56" i="29"/>
  <c r="N54" i="29"/>
  <c r="N52" i="29"/>
  <c r="N50" i="29"/>
  <c r="N48" i="29"/>
  <c r="N46" i="29"/>
  <c r="N114" i="29"/>
  <c r="N110" i="29"/>
  <c r="N91" i="29"/>
  <c r="N88" i="29"/>
  <c r="N82" i="29"/>
  <c r="N69" i="29"/>
  <c r="N68" i="29"/>
  <c r="N65" i="29"/>
  <c r="N59" i="29"/>
  <c r="N51" i="29"/>
  <c r="N133" i="29"/>
  <c r="N99" i="29"/>
  <c r="N93" i="29"/>
  <c r="N92" i="29"/>
  <c r="N89" i="29"/>
  <c r="N83" i="29"/>
  <c r="N80" i="29"/>
  <c r="N74" i="29"/>
  <c r="N57" i="29"/>
  <c r="N49" i="29"/>
  <c r="N116" i="29"/>
  <c r="N90" i="29"/>
  <c r="N81" i="29"/>
  <c r="N76" i="29"/>
  <c r="N75" i="29"/>
  <c r="N53" i="29"/>
  <c r="N47" i="29"/>
  <c r="N41" i="29"/>
  <c r="N40" i="29"/>
  <c r="N33" i="29"/>
  <c r="N32" i="29"/>
  <c r="N25" i="29"/>
  <c r="N24" i="29"/>
  <c r="N21" i="29"/>
  <c r="N127" i="29"/>
  <c r="N85" i="29"/>
  <c r="N55" i="29"/>
  <c r="N43" i="29"/>
  <c r="N42" i="29"/>
  <c r="N35" i="29"/>
  <c r="N34" i="29"/>
  <c r="N27" i="29"/>
  <c r="N26" i="29"/>
  <c r="N31" i="29"/>
  <c r="N20" i="29"/>
  <c r="N108" i="29"/>
  <c r="N101" i="29"/>
  <c r="N73" i="29"/>
  <c r="N72" i="29"/>
  <c r="N67" i="29"/>
  <c r="N66" i="29"/>
  <c r="N64" i="29"/>
  <c r="N61" i="29"/>
  <c r="N45" i="29"/>
  <c r="N44" i="29"/>
  <c r="N37" i="29"/>
  <c r="N36" i="29"/>
  <c r="N29" i="29"/>
  <c r="N28" i="29"/>
  <c r="N22" i="29"/>
  <c r="N95" i="29"/>
  <c r="N84" i="29"/>
  <c r="N77" i="29"/>
  <c r="N39" i="29"/>
  <c r="N38" i="29"/>
  <c r="N30" i="29"/>
  <c r="N23" i="29"/>
  <c r="W14" i="28"/>
  <c r="W16" i="28" s="1"/>
  <c r="U16" i="28"/>
  <c r="N134" i="28"/>
  <c r="N133" i="28"/>
  <c r="N126" i="28"/>
  <c r="N124" i="28"/>
  <c r="N122" i="28"/>
  <c r="N120" i="28"/>
  <c r="N118" i="28"/>
  <c r="N116" i="28"/>
  <c r="N114" i="28"/>
  <c r="N112" i="28"/>
  <c r="N110" i="28"/>
  <c r="N108" i="28"/>
  <c r="N138" i="28"/>
  <c r="N135" i="28"/>
  <c r="N129" i="28"/>
  <c r="N125" i="28"/>
  <c r="N117" i="28"/>
  <c r="N109" i="28"/>
  <c r="N106" i="28"/>
  <c r="N104" i="28"/>
  <c r="N102" i="28"/>
  <c r="N100" i="28"/>
  <c r="N98" i="28"/>
  <c r="N96" i="28"/>
  <c r="N94" i="28"/>
  <c r="N92" i="28"/>
  <c r="N90" i="28"/>
  <c r="N88" i="28"/>
  <c r="N86" i="28"/>
  <c r="N84" i="28"/>
  <c r="N82" i="28"/>
  <c r="N80" i="28"/>
  <c r="N78" i="28"/>
  <c r="N76" i="28"/>
  <c r="N74" i="28"/>
  <c r="N72" i="28"/>
  <c r="N70" i="28"/>
  <c r="N103" i="28"/>
  <c r="N95" i="28"/>
  <c r="N87" i="28"/>
  <c r="N79" i="28"/>
  <c r="N71" i="28"/>
  <c r="N128" i="28"/>
  <c r="N127" i="28"/>
  <c r="N139" i="28"/>
  <c r="N130" i="28"/>
  <c r="N101" i="28"/>
  <c r="N97" i="28"/>
  <c r="N75" i="28"/>
  <c r="N66" i="28"/>
  <c r="N65" i="28"/>
  <c r="N58" i="28"/>
  <c r="N57" i="28"/>
  <c r="N50" i="28"/>
  <c r="N49" i="28"/>
  <c r="N42" i="28"/>
  <c r="N41" i="28"/>
  <c r="N34" i="28"/>
  <c r="N33" i="28"/>
  <c r="N26" i="28"/>
  <c r="N25" i="28"/>
  <c r="N21" i="28"/>
  <c r="N136" i="28"/>
  <c r="N113" i="28"/>
  <c r="N105" i="28"/>
  <c r="N83" i="28"/>
  <c r="N77" i="28"/>
  <c r="N73" i="28"/>
  <c r="N68" i="28"/>
  <c r="N67" i="28"/>
  <c r="N60" i="28"/>
  <c r="N59" i="28"/>
  <c r="N52" i="28"/>
  <c r="N51" i="28"/>
  <c r="N44" i="28"/>
  <c r="N43" i="28"/>
  <c r="N36" i="28"/>
  <c r="N35" i="28"/>
  <c r="N28" i="28"/>
  <c r="N27" i="28"/>
  <c r="N22" i="28"/>
  <c r="N132" i="28"/>
  <c r="N131" i="28"/>
  <c r="N123" i="28"/>
  <c r="N119" i="28"/>
  <c r="N115" i="28"/>
  <c r="N111" i="28"/>
  <c r="N91" i="28"/>
  <c r="N85" i="28"/>
  <c r="N81" i="28"/>
  <c r="N69" i="28"/>
  <c r="N62" i="28"/>
  <c r="N61" i="28"/>
  <c r="N54" i="28"/>
  <c r="N53" i="28"/>
  <c r="N46" i="28"/>
  <c r="N45" i="28"/>
  <c r="N38" i="28"/>
  <c r="N37" i="28"/>
  <c r="N30" i="28"/>
  <c r="N29" i="28"/>
  <c r="N20" i="28"/>
  <c r="N137" i="28"/>
  <c r="N121" i="28"/>
  <c r="N93" i="28"/>
  <c r="N64" i="28"/>
  <c r="N63" i="28"/>
  <c r="N107" i="28"/>
  <c r="N99" i="28"/>
  <c r="N89" i="28"/>
  <c r="N48" i="28"/>
  <c r="N31" i="28"/>
  <c r="N56" i="28"/>
  <c r="N39" i="28"/>
  <c r="N24" i="28"/>
  <c r="N47" i="28"/>
  <c r="N32" i="28"/>
  <c r="N55" i="28"/>
  <c r="N40" i="28"/>
  <c r="N23" i="28"/>
  <c r="U16" i="27"/>
  <c r="W14" i="27"/>
  <c r="W16" i="27" s="1"/>
  <c r="N134" i="27"/>
  <c r="N133" i="27"/>
  <c r="N126" i="27"/>
  <c r="N124" i="27"/>
  <c r="N122" i="27"/>
  <c r="N136" i="27"/>
  <c r="N135" i="27"/>
  <c r="N128" i="27"/>
  <c r="N127" i="27"/>
  <c r="N137" i="27"/>
  <c r="N130" i="27"/>
  <c r="N123" i="27"/>
  <c r="N139" i="27"/>
  <c r="N132" i="27"/>
  <c r="N125" i="27"/>
  <c r="N119" i="27"/>
  <c r="N117" i="27"/>
  <c r="N115" i="27"/>
  <c r="N113" i="27"/>
  <c r="N111" i="27"/>
  <c r="N109" i="27"/>
  <c r="N107" i="27"/>
  <c r="N105" i="27"/>
  <c r="N103" i="27"/>
  <c r="N101" i="27"/>
  <c r="N129" i="27"/>
  <c r="N121" i="27"/>
  <c r="N99" i="27"/>
  <c r="N97" i="27"/>
  <c r="N95" i="27"/>
  <c r="N93" i="27"/>
  <c r="N91" i="27"/>
  <c r="N89" i="27"/>
  <c r="N138" i="27"/>
  <c r="N131" i="27"/>
  <c r="N118" i="27"/>
  <c r="N110" i="27"/>
  <c r="N102" i="27"/>
  <c r="N96" i="27"/>
  <c r="N120" i="27"/>
  <c r="N112" i="27"/>
  <c r="N104" i="27"/>
  <c r="N98" i="27"/>
  <c r="N90" i="27"/>
  <c r="N86" i="27"/>
  <c r="N84" i="27"/>
  <c r="N82" i="27"/>
  <c r="N80" i="27"/>
  <c r="N78" i="27"/>
  <c r="N76" i="27"/>
  <c r="N74" i="27"/>
  <c r="N72" i="27"/>
  <c r="N70" i="27"/>
  <c r="N68" i="27"/>
  <c r="N66" i="27"/>
  <c r="N64" i="27"/>
  <c r="N62" i="27"/>
  <c r="N60" i="27"/>
  <c r="N58" i="27"/>
  <c r="N56" i="27"/>
  <c r="N54" i="27"/>
  <c r="N108" i="27"/>
  <c r="N106" i="27"/>
  <c r="N83" i="27"/>
  <c r="N75" i="27"/>
  <c r="N67" i="27"/>
  <c r="N59" i="27"/>
  <c r="N100" i="27"/>
  <c r="N94" i="27"/>
  <c r="N85" i="27"/>
  <c r="N77" i="27"/>
  <c r="N69" i="27"/>
  <c r="N61" i="27"/>
  <c r="N53" i="27"/>
  <c r="N50" i="27"/>
  <c r="N49" i="27"/>
  <c r="N47" i="27"/>
  <c r="N45" i="27"/>
  <c r="N43" i="27"/>
  <c r="N41" i="27"/>
  <c r="N39" i="27"/>
  <c r="N37" i="27"/>
  <c r="N35" i="27"/>
  <c r="N33" i="27"/>
  <c r="N31" i="27"/>
  <c r="N29" i="27"/>
  <c r="N27" i="27"/>
  <c r="N25" i="27"/>
  <c r="N23" i="27"/>
  <c r="N21" i="27"/>
  <c r="N87" i="27"/>
  <c r="N79" i="27"/>
  <c r="N71" i="27"/>
  <c r="N63" i="27"/>
  <c r="N55" i="27"/>
  <c r="N52" i="27"/>
  <c r="N114" i="27"/>
  <c r="N24" i="27"/>
  <c r="N22" i="27"/>
  <c r="N20" i="27"/>
  <c r="N116" i="27"/>
  <c r="N88" i="27"/>
  <c r="N81" i="27"/>
  <c r="N73" i="27"/>
  <c r="N65" i="27"/>
  <c r="N57" i="27"/>
  <c r="N51" i="27"/>
  <c r="N48" i="27"/>
  <c r="N46" i="27"/>
  <c r="N44" i="27"/>
  <c r="N42" i="27"/>
  <c r="N40" i="27"/>
  <c r="N38" i="27"/>
  <c r="N36" i="27"/>
  <c r="N34" i="27"/>
  <c r="N32" i="27"/>
  <c r="N30" i="27"/>
  <c r="N28" i="27"/>
  <c r="N26" i="27"/>
  <c r="N92" i="27"/>
  <c r="U7" i="24" l="1"/>
  <c r="U5" i="24"/>
  <c r="W127" i="24"/>
  <c r="W79" i="24"/>
  <c r="W67" i="24"/>
  <c r="W58" i="24"/>
  <c r="T54" i="24"/>
  <c r="T50" i="24"/>
  <c r="W48" i="24"/>
  <c r="T13" i="24"/>
  <c r="V45" i="24"/>
  <c r="T10" i="24"/>
  <c r="T15" i="24" s="1"/>
  <c r="T9" i="24"/>
  <c r="W39" i="24"/>
  <c r="T38" i="24"/>
  <c r="W35" i="24"/>
  <c r="W32" i="24"/>
  <c r="T32" i="24"/>
  <c r="T29" i="24"/>
  <c r="W27" i="24"/>
  <c r="K16" i="24"/>
  <c r="V23" i="24"/>
  <c r="W20" i="24"/>
  <c r="V55" i="24"/>
  <c r="U113" i="24"/>
  <c r="T66" i="24"/>
  <c r="D37" i="24"/>
  <c r="E37" i="24" s="1"/>
  <c r="F37" i="24" s="1"/>
  <c r="D38" i="24"/>
  <c r="E38" i="24" s="1"/>
  <c r="F38" i="24" s="1"/>
  <c r="D39" i="24"/>
  <c r="E39" i="24" s="1"/>
  <c r="F39" i="24" s="1"/>
  <c r="D40" i="24"/>
  <c r="E40" i="24" s="1"/>
  <c r="F40" i="24" s="1"/>
  <c r="D41" i="24"/>
  <c r="E41" i="24" s="1"/>
  <c r="F41" i="24" s="1"/>
  <c r="D42" i="24"/>
  <c r="E42" i="24" s="1"/>
  <c r="F42" i="24" s="1"/>
  <c r="D43" i="24"/>
  <c r="E43" i="24" s="1"/>
  <c r="F43" i="24" s="1"/>
  <c r="D44" i="24"/>
  <c r="E44" i="24" s="1"/>
  <c r="F44" i="24" s="1"/>
  <c r="D45" i="24"/>
  <c r="E45" i="24" s="1"/>
  <c r="F45" i="24" s="1"/>
  <c r="D46" i="24"/>
  <c r="E46" i="24" s="1"/>
  <c r="F46" i="24" s="1"/>
  <c r="D47" i="24"/>
  <c r="E47" i="24" s="1"/>
  <c r="F47" i="24" s="1"/>
  <c r="D48" i="24"/>
  <c r="E48" i="24" s="1"/>
  <c r="F48" i="24" s="1"/>
  <c r="D49" i="24"/>
  <c r="E49" i="24" s="1"/>
  <c r="F49" i="24" s="1"/>
  <c r="D50" i="24"/>
  <c r="E50" i="24" s="1"/>
  <c r="F50" i="24" s="1"/>
  <c r="D51" i="24"/>
  <c r="E51" i="24" s="1"/>
  <c r="F51" i="24" s="1"/>
  <c r="D52" i="24"/>
  <c r="E52" i="24" s="1"/>
  <c r="F52" i="24" s="1"/>
  <c r="D53" i="24"/>
  <c r="E53" i="24" s="1"/>
  <c r="F53" i="24" s="1"/>
  <c r="D54" i="24"/>
  <c r="E54" i="24" s="1"/>
  <c r="F54" i="24" s="1"/>
  <c r="D55" i="24"/>
  <c r="E55" i="24" s="1"/>
  <c r="F55" i="24" s="1"/>
  <c r="D56" i="24"/>
  <c r="E56" i="24" s="1"/>
  <c r="F56" i="24" s="1"/>
  <c r="D57" i="24"/>
  <c r="E57" i="24" s="1"/>
  <c r="F57" i="24" s="1"/>
  <c r="D58" i="24"/>
  <c r="E58" i="24" s="1"/>
  <c r="F58" i="24" s="1"/>
  <c r="D59" i="24"/>
  <c r="E59" i="24" s="1"/>
  <c r="F59" i="24" s="1"/>
  <c r="D60" i="24"/>
  <c r="E60" i="24" s="1"/>
  <c r="F60" i="24" s="1"/>
  <c r="D61" i="24"/>
  <c r="E61" i="24" s="1"/>
  <c r="F61" i="24" s="1"/>
  <c r="D62" i="24"/>
  <c r="E62" i="24" s="1"/>
  <c r="F62" i="24" s="1"/>
  <c r="D63" i="24"/>
  <c r="E63" i="24" s="1"/>
  <c r="F63" i="24" s="1"/>
  <c r="D64" i="24"/>
  <c r="E64" i="24" s="1"/>
  <c r="F64" i="24" s="1"/>
  <c r="D65" i="24"/>
  <c r="E65" i="24" s="1"/>
  <c r="F65" i="24" s="1"/>
  <c r="D66" i="24"/>
  <c r="E66" i="24" s="1"/>
  <c r="F66" i="24" s="1"/>
  <c r="D67" i="24"/>
  <c r="E67" i="24" s="1"/>
  <c r="F67" i="24" s="1"/>
  <c r="D68" i="24"/>
  <c r="E68" i="24" s="1"/>
  <c r="F68" i="24" s="1"/>
  <c r="D69" i="24"/>
  <c r="E69" i="24" s="1"/>
  <c r="F69" i="24" s="1"/>
  <c r="D70" i="24"/>
  <c r="E70" i="24" s="1"/>
  <c r="F70" i="24" s="1"/>
  <c r="D71" i="24"/>
  <c r="E71" i="24" s="1"/>
  <c r="F71" i="24" s="1"/>
  <c r="D72" i="24"/>
  <c r="E72" i="24" s="1"/>
  <c r="F72" i="24" s="1"/>
  <c r="D73" i="24"/>
  <c r="E73" i="24" s="1"/>
  <c r="F73" i="24" s="1"/>
  <c r="D74" i="24"/>
  <c r="E74" i="24" s="1"/>
  <c r="F74" i="24" s="1"/>
  <c r="D75" i="24"/>
  <c r="E75" i="24" s="1"/>
  <c r="F75" i="24" s="1"/>
  <c r="D76" i="24"/>
  <c r="E76" i="24" s="1"/>
  <c r="F76" i="24" s="1"/>
  <c r="D77" i="24"/>
  <c r="E77" i="24" s="1"/>
  <c r="F77" i="24" s="1"/>
  <c r="D78" i="24"/>
  <c r="E78" i="24" s="1"/>
  <c r="F78" i="24" s="1"/>
  <c r="D79" i="24"/>
  <c r="E79" i="24" s="1"/>
  <c r="F79" i="24" s="1"/>
  <c r="D80" i="24"/>
  <c r="E80" i="24" s="1"/>
  <c r="F80" i="24" s="1"/>
  <c r="D81" i="24"/>
  <c r="E81" i="24" s="1"/>
  <c r="F81" i="24" s="1"/>
  <c r="D82" i="24"/>
  <c r="E82" i="24" s="1"/>
  <c r="F82" i="24" s="1"/>
  <c r="D83" i="24"/>
  <c r="E83" i="24" s="1"/>
  <c r="F83" i="24" s="1"/>
  <c r="D84" i="24"/>
  <c r="E84" i="24" s="1"/>
  <c r="F84" i="24" s="1"/>
  <c r="D85" i="24"/>
  <c r="E85" i="24" s="1"/>
  <c r="F85" i="24" s="1"/>
  <c r="D86" i="24"/>
  <c r="E86" i="24" s="1"/>
  <c r="F86" i="24" s="1"/>
  <c r="D87" i="24"/>
  <c r="E87" i="24" s="1"/>
  <c r="F87" i="24" s="1"/>
  <c r="D88" i="24"/>
  <c r="E88" i="24" s="1"/>
  <c r="F88" i="24" s="1"/>
  <c r="D89" i="24"/>
  <c r="E89" i="24" s="1"/>
  <c r="F89" i="24" s="1"/>
  <c r="D90" i="24"/>
  <c r="E90" i="24" s="1"/>
  <c r="F90" i="24" s="1"/>
  <c r="D91" i="24"/>
  <c r="E91" i="24" s="1"/>
  <c r="F91" i="24" s="1"/>
  <c r="D92" i="24"/>
  <c r="E92" i="24" s="1"/>
  <c r="F92" i="24" s="1"/>
  <c r="D93" i="24"/>
  <c r="E93" i="24" s="1"/>
  <c r="F93" i="24" s="1"/>
  <c r="D94" i="24"/>
  <c r="E94" i="24" s="1"/>
  <c r="F94" i="24" s="1"/>
  <c r="D95" i="24"/>
  <c r="E95" i="24" s="1"/>
  <c r="F95" i="24" s="1"/>
  <c r="D96" i="24"/>
  <c r="E96" i="24" s="1"/>
  <c r="F96" i="24" s="1"/>
  <c r="D97" i="24"/>
  <c r="E97" i="24" s="1"/>
  <c r="F97" i="24" s="1"/>
  <c r="D98" i="24"/>
  <c r="E98" i="24" s="1"/>
  <c r="F98" i="24" s="1"/>
  <c r="D99" i="24"/>
  <c r="E99" i="24" s="1"/>
  <c r="F99" i="24" s="1"/>
  <c r="D100" i="24"/>
  <c r="E100" i="24" s="1"/>
  <c r="F100" i="24" s="1"/>
  <c r="D101" i="24"/>
  <c r="E101" i="24" s="1"/>
  <c r="F101" i="24" s="1"/>
  <c r="D102" i="24"/>
  <c r="E102" i="24" s="1"/>
  <c r="F102" i="24" s="1"/>
  <c r="D103" i="24"/>
  <c r="E103" i="24" s="1"/>
  <c r="F103" i="24" s="1"/>
  <c r="D104" i="24"/>
  <c r="E104" i="24" s="1"/>
  <c r="F104" i="24" s="1"/>
  <c r="D105" i="24"/>
  <c r="E105" i="24" s="1"/>
  <c r="F105" i="24" s="1"/>
  <c r="D106" i="24"/>
  <c r="E106" i="24" s="1"/>
  <c r="F106" i="24" s="1"/>
  <c r="D107" i="24"/>
  <c r="E107" i="24" s="1"/>
  <c r="F107" i="24" s="1"/>
  <c r="D108" i="24"/>
  <c r="E108" i="24" s="1"/>
  <c r="F108" i="24" s="1"/>
  <c r="D109" i="24"/>
  <c r="E109" i="24" s="1"/>
  <c r="F109" i="24" s="1"/>
  <c r="D110" i="24"/>
  <c r="E110" i="24" s="1"/>
  <c r="F110" i="24" s="1"/>
  <c r="D111" i="24"/>
  <c r="E111" i="24" s="1"/>
  <c r="F111" i="24" s="1"/>
  <c r="D112" i="24"/>
  <c r="E112" i="24" s="1"/>
  <c r="F112" i="24" s="1"/>
  <c r="D113" i="24"/>
  <c r="E113" i="24" s="1"/>
  <c r="F113" i="24" s="1"/>
  <c r="D114" i="24"/>
  <c r="E114" i="24" s="1"/>
  <c r="F114" i="24" s="1"/>
  <c r="D115" i="24"/>
  <c r="E115" i="24" s="1"/>
  <c r="F115" i="24" s="1"/>
  <c r="D116" i="24"/>
  <c r="E116" i="24" s="1"/>
  <c r="F116" i="24" s="1"/>
  <c r="D117" i="24"/>
  <c r="E117" i="24" s="1"/>
  <c r="F117" i="24" s="1"/>
  <c r="D118" i="24"/>
  <c r="E118" i="24" s="1"/>
  <c r="F118" i="24" s="1"/>
  <c r="D119" i="24"/>
  <c r="E119" i="24" s="1"/>
  <c r="F119" i="24" s="1"/>
  <c r="D120" i="24"/>
  <c r="E120" i="24" s="1"/>
  <c r="F120" i="24" s="1"/>
  <c r="D121" i="24"/>
  <c r="E121" i="24" s="1"/>
  <c r="F121" i="24" s="1"/>
  <c r="D122" i="24"/>
  <c r="E122" i="24" s="1"/>
  <c r="F122" i="24" s="1"/>
  <c r="D123" i="24"/>
  <c r="E123" i="24" s="1"/>
  <c r="F123" i="24" s="1"/>
  <c r="D124" i="24"/>
  <c r="E124" i="24" s="1"/>
  <c r="F124" i="24" s="1"/>
  <c r="D125" i="24"/>
  <c r="E125" i="24" s="1"/>
  <c r="F125" i="24" s="1"/>
  <c r="D126" i="24"/>
  <c r="E126" i="24" s="1"/>
  <c r="F126" i="24" s="1"/>
  <c r="D127" i="24"/>
  <c r="E127" i="24" s="1"/>
  <c r="F127" i="24" s="1"/>
  <c r="D128" i="24"/>
  <c r="E128" i="24" s="1"/>
  <c r="F128" i="24" s="1"/>
  <c r="D129" i="24"/>
  <c r="E129" i="24" s="1"/>
  <c r="F129" i="24" s="1"/>
  <c r="D130" i="24"/>
  <c r="E130" i="24" s="1"/>
  <c r="F130" i="24" s="1"/>
  <c r="D131" i="24"/>
  <c r="E131" i="24" s="1"/>
  <c r="F131" i="24" s="1"/>
  <c r="D132" i="24"/>
  <c r="E132" i="24" s="1"/>
  <c r="F132" i="24" s="1"/>
  <c r="D133" i="24"/>
  <c r="E133" i="24" s="1"/>
  <c r="F133" i="24" s="1"/>
  <c r="D134" i="24"/>
  <c r="E134" i="24" s="1"/>
  <c r="F134" i="24" s="1"/>
  <c r="D135" i="24"/>
  <c r="E135" i="24" s="1"/>
  <c r="F135" i="24" s="1"/>
  <c r="D136" i="24"/>
  <c r="E136" i="24" s="1"/>
  <c r="F136" i="24" s="1"/>
  <c r="D137" i="24"/>
  <c r="E137" i="24" s="1"/>
  <c r="F137" i="24" s="1"/>
  <c r="D138" i="24"/>
  <c r="E138" i="24" s="1"/>
  <c r="F138" i="24" s="1"/>
  <c r="D139" i="24"/>
  <c r="E139" i="24" s="1"/>
  <c r="F139" i="24" s="1"/>
  <c r="D36" i="24"/>
  <c r="E36" i="24" s="1"/>
  <c r="F36" i="24" s="1"/>
  <c r="D35" i="24"/>
  <c r="E35" i="24" s="1"/>
  <c r="F35" i="24" s="1"/>
  <c r="D34" i="24"/>
  <c r="E34" i="24" s="1"/>
  <c r="F34" i="24" s="1"/>
  <c r="D27" i="24"/>
  <c r="E27" i="24" s="1"/>
  <c r="F27" i="24" s="1"/>
  <c r="D28" i="24"/>
  <c r="E28" i="24" s="1"/>
  <c r="F28" i="24" s="1"/>
  <c r="D29" i="24"/>
  <c r="E29" i="24" s="1"/>
  <c r="F29" i="24" s="1"/>
  <c r="D30" i="24"/>
  <c r="E30" i="24" s="1"/>
  <c r="F30" i="24" s="1"/>
  <c r="D31" i="24"/>
  <c r="E31" i="24" s="1"/>
  <c r="F31" i="24" s="1"/>
  <c r="D32" i="24"/>
  <c r="E32" i="24" s="1"/>
  <c r="F32" i="24" s="1"/>
  <c r="D33" i="24"/>
  <c r="E33" i="24" s="1"/>
  <c r="F33" i="24" s="1"/>
  <c r="D26" i="24"/>
  <c r="E26" i="24" s="1"/>
  <c r="F26" i="24" s="1"/>
  <c r="D25" i="24"/>
  <c r="E25" i="24" s="1"/>
  <c r="F25" i="24" s="1"/>
  <c r="D24" i="24"/>
  <c r="E24" i="24" s="1"/>
  <c r="F24" i="24" s="1"/>
  <c r="D23" i="24"/>
  <c r="E23" i="24" s="1"/>
  <c r="F23" i="24" s="1"/>
  <c r="D22" i="24"/>
  <c r="E22" i="24" s="1"/>
  <c r="F22" i="24" s="1"/>
  <c r="D21" i="24"/>
  <c r="E21" i="24" s="1"/>
  <c r="F21" i="24" s="1"/>
  <c r="D20" i="24"/>
  <c r="E20" i="24" s="1"/>
  <c r="F20" i="24" s="1"/>
  <c r="H20" i="24" s="1"/>
  <c r="D14" i="24"/>
  <c r="D11" i="24"/>
  <c r="D11" i="30" l="1"/>
  <c r="D11" i="27"/>
  <c r="D11" i="28"/>
  <c r="D11" i="29"/>
  <c r="D14" i="28"/>
  <c r="D14" i="29"/>
  <c r="D14" i="27"/>
  <c r="D14" i="30"/>
  <c r="K16" i="30"/>
  <c r="K16" i="27"/>
  <c r="K16" i="29"/>
  <c r="K16" i="28"/>
  <c r="U76" i="24"/>
  <c r="U10" i="24"/>
  <c r="W10" i="24" s="1"/>
  <c r="U60" i="24"/>
  <c r="U68" i="24"/>
  <c r="W25" i="24"/>
  <c r="W29" i="24"/>
  <c r="W33" i="24"/>
  <c r="W41" i="24"/>
  <c r="U43" i="24"/>
  <c r="W46" i="24"/>
  <c r="W62" i="24"/>
  <c r="W71" i="24"/>
  <c r="W83" i="24"/>
  <c r="W21" i="24"/>
  <c r="U27" i="24"/>
  <c r="U34" i="24"/>
  <c r="V38" i="24"/>
  <c r="T11" i="24"/>
  <c r="T44" i="24"/>
  <c r="T47" i="24"/>
  <c r="W75" i="24"/>
  <c r="U84" i="24"/>
  <c r="T52" i="24"/>
  <c r="T56" i="24"/>
  <c r="T42" i="24"/>
  <c r="T36" i="24"/>
  <c r="T30" i="24"/>
  <c r="T22" i="24"/>
  <c r="U21" i="24"/>
  <c r="U25" i="24"/>
  <c r="U31" i="24"/>
  <c r="T58" i="24"/>
  <c r="U64" i="24"/>
  <c r="U81" i="24"/>
  <c r="U20" i="24"/>
  <c r="U90" i="24"/>
  <c r="U82" i="24"/>
  <c r="U78" i="24"/>
  <c r="U74" i="24"/>
  <c r="U70" i="24"/>
  <c r="U67" i="24"/>
  <c r="U48" i="24"/>
  <c r="U46" i="24"/>
  <c r="U41" i="24"/>
  <c r="U39" i="24"/>
  <c r="U35" i="24"/>
  <c r="U33" i="24"/>
  <c r="U136" i="24"/>
  <c r="U63" i="24"/>
  <c r="U59" i="24"/>
  <c r="U26" i="24"/>
  <c r="U24" i="24"/>
  <c r="U40" i="24"/>
  <c r="U72" i="24"/>
  <c r="U80" i="24"/>
  <c r="V61" i="24"/>
  <c r="V20" i="24"/>
  <c r="W31" i="24"/>
  <c r="W34" i="24"/>
  <c r="W40" i="24"/>
  <c r="W43" i="24"/>
  <c r="V51" i="24"/>
  <c r="W66" i="24"/>
  <c r="W69" i="24"/>
  <c r="W73" i="24"/>
  <c r="W77" i="24"/>
  <c r="W81" i="24"/>
  <c r="W89" i="24"/>
  <c r="W22" i="24"/>
  <c r="W24" i="24"/>
  <c r="W26" i="24"/>
  <c r="V28" i="24"/>
  <c r="V30" i="24"/>
  <c r="V37" i="24"/>
  <c r="V57" i="24"/>
  <c r="W59" i="24"/>
  <c r="W63" i="24"/>
  <c r="V49" i="24"/>
  <c r="V53" i="24"/>
  <c r="V65" i="24"/>
  <c r="V98" i="24"/>
  <c r="T138" i="24"/>
  <c r="T136" i="24"/>
  <c r="T134" i="24"/>
  <c r="T132" i="24"/>
  <c r="T130" i="24"/>
  <c r="T128" i="24"/>
  <c r="T126" i="24"/>
  <c r="T124" i="24"/>
  <c r="T122" i="24"/>
  <c r="T139" i="24"/>
  <c r="T135" i="24"/>
  <c r="T131" i="24"/>
  <c r="T127" i="24"/>
  <c r="T137" i="24"/>
  <c r="T133" i="24"/>
  <c r="T129" i="24"/>
  <c r="T125" i="24"/>
  <c r="T121" i="24"/>
  <c r="T117" i="24"/>
  <c r="T113" i="24"/>
  <c r="T119" i="24"/>
  <c r="T114" i="24"/>
  <c r="T120" i="24"/>
  <c r="T110" i="24"/>
  <c r="T106" i="24"/>
  <c r="T102" i="24"/>
  <c r="T98" i="24"/>
  <c r="T94" i="24"/>
  <c r="T90" i="24"/>
  <c r="T87" i="24"/>
  <c r="T84" i="24"/>
  <c r="T82" i="24"/>
  <c r="T80" i="24"/>
  <c r="T78" i="24"/>
  <c r="T76" i="24"/>
  <c r="T74" i="24"/>
  <c r="T72" i="24"/>
  <c r="T70" i="24"/>
  <c r="T68" i="24"/>
  <c r="T115" i="24"/>
  <c r="T112" i="24"/>
  <c r="T108" i="24"/>
  <c r="T104" i="24"/>
  <c r="T100" i="24"/>
  <c r="T96" i="24"/>
  <c r="T92" i="24"/>
  <c r="T91" i="24"/>
  <c r="T86" i="24"/>
  <c r="T83" i="24"/>
  <c r="T81" i="24"/>
  <c r="T79" i="24"/>
  <c r="T77" i="24"/>
  <c r="T75" i="24"/>
  <c r="T73" i="24"/>
  <c r="T71" i="24"/>
  <c r="T69" i="24"/>
  <c r="T67" i="24"/>
  <c r="T65" i="24"/>
  <c r="T63" i="24"/>
  <c r="T61" i="24"/>
  <c r="T59" i="24"/>
  <c r="T57" i="24"/>
  <c r="T118" i="24"/>
  <c r="T109" i="24"/>
  <c r="T101" i="24"/>
  <c r="T93" i="24"/>
  <c r="T89" i="24"/>
  <c r="T64" i="24"/>
  <c r="T48" i="24"/>
  <c r="T43" i="24"/>
  <c r="T40" i="24"/>
  <c r="T35" i="24"/>
  <c r="T33" i="24"/>
  <c r="T27" i="24"/>
  <c r="T25" i="24"/>
  <c r="T116" i="24"/>
  <c r="T107" i="24"/>
  <c r="T123" i="24"/>
  <c r="T105" i="24"/>
  <c r="T97" i="24"/>
  <c r="T60" i="24"/>
  <c r="T46" i="24"/>
  <c r="T41" i="24"/>
  <c r="T39" i="24"/>
  <c r="T34" i="24"/>
  <c r="T31" i="24"/>
  <c r="T26" i="24"/>
  <c r="T24" i="24"/>
  <c r="T21" i="24"/>
  <c r="T20" i="24"/>
  <c r="T111" i="24"/>
  <c r="T103" i="24"/>
  <c r="T95" i="24"/>
  <c r="T88" i="24"/>
  <c r="T85" i="24"/>
  <c r="T23" i="24"/>
  <c r="T28" i="24"/>
  <c r="V29" i="24"/>
  <c r="V32" i="24"/>
  <c r="V36" i="24"/>
  <c r="T37" i="24"/>
  <c r="U9" i="24"/>
  <c r="U14" i="24" s="1"/>
  <c r="V44" i="24"/>
  <c r="T45" i="24"/>
  <c r="T14" i="24"/>
  <c r="T16" i="24" s="1"/>
  <c r="V50" i="24"/>
  <c r="T51" i="24"/>
  <c r="V54" i="24"/>
  <c r="T55" i="24"/>
  <c r="T99" i="24"/>
  <c r="V139" i="24"/>
  <c r="V137" i="24"/>
  <c r="V135" i="24"/>
  <c r="V133" i="24"/>
  <c r="V131" i="24"/>
  <c r="V129" i="24"/>
  <c r="V127" i="24"/>
  <c r="V125" i="24"/>
  <c r="V123" i="24"/>
  <c r="V121" i="24"/>
  <c r="V138" i="24"/>
  <c r="V134" i="24"/>
  <c r="V130" i="24"/>
  <c r="V126" i="24"/>
  <c r="V136" i="24"/>
  <c r="V132" i="24"/>
  <c r="V128" i="24"/>
  <c r="V124" i="24"/>
  <c r="V120" i="24"/>
  <c r="V112" i="24"/>
  <c r="V118" i="24"/>
  <c r="V116" i="24"/>
  <c r="V113" i="24"/>
  <c r="V122" i="24"/>
  <c r="V119" i="24"/>
  <c r="V114" i="24"/>
  <c r="V109" i="24"/>
  <c r="V105" i="24"/>
  <c r="V101" i="24"/>
  <c r="V97" i="24"/>
  <c r="V93" i="24"/>
  <c r="V89" i="24"/>
  <c r="V86" i="24"/>
  <c r="V83" i="24"/>
  <c r="V81" i="24"/>
  <c r="V79" i="24"/>
  <c r="V77" i="24"/>
  <c r="V75" i="24"/>
  <c r="V73" i="24"/>
  <c r="V71" i="24"/>
  <c r="V69" i="24"/>
  <c r="V111" i="24"/>
  <c r="V107" i="24"/>
  <c r="V103" i="24"/>
  <c r="V99" i="24"/>
  <c r="V95" i="24"/>
  <c r="V90" i="24"/>
  <c r="V85" i="24"/>
  <c r="V84" i="24"/>
  <c r="V82" i="24"/>
  <c r="V80" i="24"/>
  <c r="V78" i="24"/>
  <c r="V76" i="24"/>
  <c r="V74" i="24"/>
  <c r="V72" i="24"/>
  <c r="V70" i="24"/>
  <c r="V68" i="24"/>
  <c r="V66" i="24"/>
  <c r="V64" i="24"/>
  <c r="V62" i="24"/>
  <c r="V60" i="24"/>
  <c r="V58" i="24"/>
  <c r="V115" i="24"/>
  <c r="V108" i="24"/>
  <c r="V100" i="24"/>
  <c r="V92" i="24"/>
  <c r="V63" i="24"/>
  <c r="V46" i="24"/>
  <c r="V41" i="24"/>
  <c r="V39" i="24"/>
  <c r="V34" i="24"/>
  <c r="V31" i="24"/>
  <c r="V26" i="24"/>
  <c r="V24" i="24"/>
  <c r="V21" i="24"/>
  <c r="V106" i="24"/>
  <c r="V117" i="24"/>
  <c r="V104" i="24"/>
  <c r="V96" i="24"/>
  <c r="V91" i="24"/>
  <c r="V88" i="24"/>
  <c r="V67" i="24"/>
  <c r="V59" i="24"/>
  <c r="V48" i="24"/>
  <c r="V43" i="24"/>
  <c r="V40" i="24"/>
  <c r="V35" i="24"/>
  <c r="V33" i="24"/>
  <c r="V27" i="24"/>
  <c r="V25" i="24"/>
  <c r="V110" i="24"/>
  <c r="V102" i="24"/>
  <c r="V94" i="24"/>
  <c r="V22" i="24"/>
  <c r="V42" i="24"/>
  <c r="V47" i="24"/>
  <c r="T49" i="24"/>
  <c r="V52" i="24"/>
  <c r="T53" i="24"/>
  <c r="V56" i="24"/>
  <c r="T62" i="24"/>
  <c r="V87" i="24"/>
  <c r="W138" i="24"/>
  <c r="W136" i="24"/>
  <c r="W134" i="24"/>
  <c r="W132" i="24"/>
  <c r="W130" i="24"/>
  <c r="W128" i="24"/>
  <c r="W126" i="24"/>
  <c r="W124" i="24"/>
  <c r="W121" i="24"/>
  <c r="W120" i="24"/>
  <c r="W118" i="24"/>
  <c r="W122" i="24"/>
  <c r="W119" i="24"/>
  <c r="W117" i="24"/>
  <c r="W115" i="24"/>
  <c r="W113" i="24"/>
  <c r="W133" i="24"/>
  <c r="W125" i="24"/>
  <c r="W114" i="24"/>
  <c r="W111" i="24"/>
  <c r="W109" i="24"/>
  <c r="W107" i="24"/>
  <c r="W105" i="24"/>
  <c r="W103" i="24"/>
  <c r="W101" i="24"/>
  <c r="W99" i="24"/>
  <c r="W97" i="24"/>
  <c r="W95" i="24"/>
  <c r="W93" i="24"/>
  <c r="W137" i="24"/>
  <c r="W129" i="24"/>
  <c r="W123" i="24"/>
  <c r="W110" i="24"/>
  <c r="W108" i="24"/>
  <c r="W106" i="24"/>
  <c r="W104" i="24"/>
  <c r="W102" i="24"/>
  <c r="W100" i="24"/>
  <c r="W98" i="24"/>
  <c r="W96" i="24"/>
  <c r="W94" i="24"/>
  <c r="W92" i="24"/>
  <c r="W90" i="24"/>
  <c r="W88" i="24"/>
  <c r="W86" i="24"/>
  <c r="W139" i="24"/>
  <c r="W91" i="24"/>
  <c r="W131" i="24"/>
  <c r="W116" i="24"/>
  <c r="W87" i="24"/>
  <c r="U22" i="24"/>
  <c r="W23" i="24"/>
  <c r="W28" i="24"/>
  <c r="U29" i="24"/>
  <c r="W30" i="24"/>
  <c r="U32" i="24"/>
  <c r="W36" i="24"/>
  <c r="U37" i="24"/>
  <c r="W38" i="24"/>
  <c r="W42" i="24"/>
  <c r="U44" i="24"/>
  <c r="W45" i="24"/>
  <c r="W47" i="24"/>
  <c r="U49" i="24"/>
  <c r="W50" i="24"/>
  <c r="U51" i="24"/>
  <c r="W52" i="24"/>
  <c r="U53" i="24"/>
  <c r="W54" i="24"/>
  <c r="U55" i="24"/>
  <c r="W56" i="24"/>
  <c r="U57" i="24"/>
  <c r="W61" i="24"/>
  <c r="U62" i="24"/>
  <c r="W64" i="24"/>
  <c r="U65" i="24"/>
  <c r="W68" i="24"/>
  <c r="U69" i="24"/>
  <c r="W72" i="24"/>
  <c r="U73" i="24"/>
  <c r="W76" i="24"/>
  <c r="U77" i="24"/>
  <c r="W80" i="24"/>
  <c r="W84" i="24"/>
  <c r="W85" i="24"/>
  <c r="W112" i="24"/>
  <c r="U139" i="24"/>
  <c r="U137" i="24"/>
  <c r="U135" i="24"/>
  <c r="U133" i="24"/>
  <c r="U131" i="24"/>
  <c r="U129" i="24"/>
  <c r="U127" i="24"/>
  <c r="U125" i="24"/>
  <c r="U122" i="24"/>
  <c r="U119" i="24"/>
  <c r="U117" i="24"/>
  <c r="U123" i="24"/>
  <c r="U120" i="24"/>
  <c r="U118" i="24"/>
  <c r="U116" i="24"/>
  <c r="U114" i="24"/>
  <c r="U112" i="24"/>
  <c r="U134" i="24"/>
  <c r="U126" i="24"/>
  <c r="U121" i="24"/>
  <c r="U115" i="24"/>
  <c r="U110" i="24"/>
  <c r="U108" i="24"/>
  <c r="U106" i="24"/>
  <c r="U104" i="24"/>
  <c r="U102" i="24"/>
  <c r="U100" i="24"/>
  <c r="U98" i="24"/>
  <c r="U96" i="24"/>
  <c r="U94" i="24"/>
  <c r="U92" i="24"/>
  <c r="U138" i="24"/>
  <c r="U130" i="24"/>
  <c r="U111" i="24"/>
  <c r="U109" i="24"/>
  <c r="U107" i="24"/>
  <c r="U105" i="24"/>
  <c r="U103" i="24"/>
  <c r="U101" i="24"/>
  <c r="U99" i="24"/>
  <c r="U97" i="24"/>
  <c r="U95" i="24"/>
  <c r="U93" i="24"/>
  <c r="U91" i="24"/>
  <c r="U89" i="24"/>
  <c r="U87" i="24"/>
  <c r="U85" i="24"/>
  <c r="U132" i="24"/>
  <c r="U124" i="24"/>
  <c r="U88" i="24"/>
  <c r="U23" i="24"/>
  <c r="U28" i="24"/>
  <c r="U30" i="24"/>
  <c r="U36" i="24"/>
  <c r="W37" i="24"/>
  <c r="U38" i="24"/>
  <c r="U42" i="24"/>
  <c r="W44" i="24"/>
  <c r="U45" i="24"/>
  <c r="U47" i="24"/>
  <c r="W49" i="24"/>
  <c r="U50" i="24"/>
  <c r="W51" i="24"/>
  <c r="U52" i="24"/>
  <c r="W53" i="24"/>
  <c r="U54" i="24"/>
  <c r="W55" i="24"/>
  <c r="U56" i="24"/>
  <c r="W57" i="24"/>
  <c r="U58" i="24"/>
  <c r="W60" i="24"/>
  <c r="U61" i="24"/>
  <c r="W65" i="24"/>
  <c r="U66" i="24"/>
  <c r="W70" i="24"/>
  <c r="U71" i="24"/>
  <c r="W74" i="24"/>
  <c r="U75" i="24"/>
  <c r="W78" i="24"/>
  <c r="U79" i="24"/>
  <c r="W82" i="24"/>
  <c r="U83" i="24"/>
  <c r="U86" i="24"/>
  <c r="U128" i="24"/>
  <c r="W135" i="24"/>
  <c r="H44" i="24"/>
  <c r="J44" i="24" s="1"/>
  <c r="H93" i="24"/>
  <c r="J93" i="24" s="1"/>
  <c r="H77" i="24"/>
  <c r="J77" i="24" s="1"/>
  <c r="G53" i="24"/>
  <c r="I53" i="24" s="1"/>
  <c r="H27" i="24"/>
  <c r="J27" i="24" s="1"/>
  <c r="G24" i="24"/>
  <c r="I24" i="24" s="1"/>
  <c r="H124" i="24"/>
  <c r="J124" i="24" s="1"/>
  <c r="H96" i="24"/>
  <c r="J96" i="24" s="1"/>
  <c r="G94" i="24"/>
  <c r="I94" i="24" s="1"/>
  <c r="H73" i="24"/>
  <c r="J73" i="24" s="1"/>
  <c r="G69" i="24"/>
  <c r="I69" i="24" s="1"/>
  <c r="G75" i="24"/>
  <c r="I75" i="24" s="1"/>
  <c r="H40" i="24"/>
  <c r="J40" i="24" s="1"/>
  <c r="G20" i="24"/>
  <c r="I20" i="24" s="1"/>
  <c r="K20" i="24" s="1"/>
  <c r="R20" i="24" s="1"/>
  <c r="J20" i="24"/>
  <c r="L20" i="24" s="1"/>
  <c r="O20" i="24" s="1"/>
  <c r="G35" i="24"/>
  <c r="I35" i="24" s="1"/>
  <c r="H98" i="24"/>
  <c r="J98" i="24" s="1"/>
  <c r="H54" i="24"/>
  <c r="J54" i="24" s="1"/>
  <c r="H88" i="24"/>
  <c r="J88" i="24" s="1"/>
  <c r="G103" i="24"/>
  <c r="I103" i="24" s="1"/>
  <c r="H115" i="24"/>
  <c r="J115" i="24" s="1"/>
  <c r="G73" i="24"/>
  <c r="I73" i="24" s="1"/>
  <c r="U15" i="24" l="1"/>
  <c r="W15" i="24" s="1"/>
  <c r="L20" i="30"/>
  <c r="L24" i="30"/>
  <c r="L22" i="30"/>
  <c r="O22" i="30" s="1"/>
  <c r="K20" i="30"/>
  <c r="K23" i="30"/>
  <c r="L23" i="30"/>
  <c r="O23" i="30" s="1"/>
  <c r="K24" i="30"/>
  <c r="K22" i="30"/>
  <c r="K115" i="30"/>
  <c r="K70" i="30"/>
  <c r="K66" i="30"/>
  <c r="L77" i="30"/>
  <c r="K118" i="30"/>
  <c r="K49" i="30"/>
  <c r="K50" i="30"/>
  <c r="L128" i="30"/>
  <c r="K63" i="30"/>
  <c r="K21" i="30"/>
  <c r="L81" i="30"/>
  <c r="O81" i="30" s="1"/>
  <c r="L110" i="30"/>
  <c r="L45" i="30"/>
  <c r="O45" i="30" s="1"/>
  <c r="K54" i="30"/>
  <c r="L136" i="30"/>
  <c r="O136" i="30" s="1"/>
  <c r="L119" i="30"/>
  <c r="L25" i="30"/>
  <c r="L64" i="30"/>
  <c r="O64" i="30" s="1"/>
  <c r="K138" i="30"/>
  <c r="L65" i="30"/>
  <c r="L34" i="30"/>
  <c r="O34" i="30" s="1"/>
  <c r="L135" i="30"/>
  <c r="O135" i="30" s="1"/>
  <c r="L103" i="30"/>
  <c r="L84" i="30"/>
  <c r="K86" i="30"/>
  <c r="L133" i="30"/>
  <c r="O133" i="30" s="1"/>
  <c r="K78" i="30"/>
  <c r="K74" i="30"/>
  <c r="K83" i="30"/>
  <c r="K68" i="30"/>
  <c r="L69" i="30"/>
  <c r="O69" i="30" s="1"/>
  <c r="L127" i="30"/>
  <c r="K101" i="30"/>
  <c r="K122" i="30"/>
  <c r="L93" i="30"/>
  <c r="O93" i="30" s="1"/>
  <c r="K98" i="30"/>
  <c r="K39" i="30"/>
  <c r="K44" i="30"/>
  <c r="L88" i="30"/>
  <c r="O88" i="30" s="1"/>
  <c r="L126" i="30"/>
  <c r="L72" i="30"/>
  <c r="K62" i="30"/>
  <c r="K137" i="30"/>
  <c r="L115" i="30"/>
  <c r="L68" i="30"/>
  <c r="K69" i="30"/>
  <c r="K127" i="30"/>
  <c r="L101" i="30"/>
  <c r="L122" i="30"/>
  <c r="K93" i="30"/>
  <c r="L98" i="30"/>
  <c r="L39" i="30"/>
  <c r="L44" i="30"/>
  <c r="O44" i="30" s="1"/>
  <c r="K88" i="30"/>
  <c r="K117" i="30"/>
  <c r="K76" i="30"/>
  <c r="K75" i="30"/>
  <c r="K59" i="30"/>
  <c r="K124" i="30"/>
  <c r="K51" i="30"/>
  <c r="K32" i="30"/>
  <c r="L89" i="30"/>
  <c r="O89" i="30" s="1"/>
  <c r="K112" i="30"/>
  <c r="K33" i="30"/>
  <c r="L79" i="30"/>
  <c r="K114" i="30"/>
  <c r="K47" i="30"/>
  <c r="K36" i="30"/>
  <c r="L132" i="30"/>
  <c r="O132" i="30" s="1"/>
  <c r="L104" i="30"/>
  <c r="O104" i="30" s="1"/>
  <c r="L29" i="30"/>
  <c r="O29" i="30" s="1"/>
  <c r="L67" i="30"/>
  <c r="L134" i="30"/>
  <c r="L70" i="30"/>
  <c r="L66" i="30"/>
  <c r="O66" i="30" s="1"/>
  <c r="K77" i="30"/>
  <c r="L118" i="30"/>
  <c r="O118" i="30" s="1"/>
  <c r="L49" i="30"/>
  <c r="O49" i="30" s="1"/>
  <c r="L50" i="30"/>
  <c r="O50" i="30" s="1"/>
  <c r="K128" i="30"/>
  <c r="L63" i="30"/>
  <c r="L21" i="30"/>
  <c r="O21" i="30" s="1"/>
  <c r="K81" i="30"/>
  <c r="K123" i="30"/>
  <c r="K53" i="30"/>
  <c r="L38" i="30"/>
  <c r="K87" i="30"/>
  <c r="K26" i="30"/>
  <c r="L85" i="30"/>
  <c r="K125" i="30"/>
  <c r="K57" i="30"/>
  <c r="K42" i="30"/>
  <c r="L95" i="30"/>
  <c r="O95" i="30" s="1"/>
  <c r="K105" i="30"/>
  <c r="K80" i="30"/>
  <c r="K60" i="30"/>
  <c r="L130" i="30"/>
  <c r="L78" i="30"/>
  <c r="O78" i="30" s="1"/>
  <c r="L74" i="30"/>
  <c r="O74" i="30" s="1"/>
  <c r="L75" i="30"/>
  <c r="L59" i="30"/>
  <c r="O59" i="30" s="1"/>
  <c r="L26" i="30"/>
  <c r="O26" i="30" s="1"/>
  <c r="K85" i="30"/>
  <c r="K106" i="30"/>
  <c r="K43" i="30"/>
  <c r="K116" i="30"/>
  <c r="K35" i="30"/>
  <c r="K48" i="30"/>
  <c r="L96" i="30"/>
  <c r="O96" i="30" s="1"/>
  <c r="K111" i="30"/>
  <c r="K109" i="30"/>
  <c r="L97" i="30"/>
  <c r="K108" i="30"/>
  <c r="K31" i="30"/>
  <c r="K52" i="30"/>
  <c r="K131" i="30"/>
  <c r="L117" i="30"/>
  <c r="L76" i="30"/>
  <c r="L83" i="30"/>
  <c r="O83" i="30" s="1"/>
  <c r="L124" i="30"/>
  <c r="L51" i="30"/>
  <c r="L32" i="30"/>
  <c r="K89" i="30"/>
  <c r="L112" i="30"/>
  <c r="L33" i="30"/>
  <c r="K79" i="30"/>
  <c r="L114" i="30"/>
  <c r="O114" i="30" s="1"/>
  <c r="L47" i="30"/>
  <c r="L36" i="30"/>
  <c r="K132" i="30"/>
  <c r="K100" i="30"/>
  <c r="K27" i="30"/>
  <c r="K119" i="30"/>
  <c r="K25" i="30"/>
  <c r="K64" i="30"/>
  <c r="L138" i="30"/>
  <c r="K65" i="30"/>
  <c r="K84" i="30"/>
  <c r="K38" i="30"/>
  <c r="K96" i="30"/>
  <c r="L108" i="30"/>
  <c r="O108" i="30" s="1"/>
  <c r="K120" i="30"/>
  <c r="L54" i="30"/>
  <c r="K40" i="30"/>
  <c r="K102" i="30"/>
  <c r="K58" i="30"/>
  <c r="K99" i="30"/>
  <c r="L73" i="30"/>
  <c r="L53" i="30"/>
  <c r="O53" i="30" s="1"/>
  <c r="L90" i="30"/>
  <c r="L43" i="30"/>
  <c r="O43" i="30" s="1"/>
  <c r="K91" i="30"/>
  <c r="L113" i="30"/>
  <c r="L42" i="30"/>
  <c r="L129" i="30"/>
  <c r="O129" i="30" s="1"/>
  <c r="L55" i="30"/>
  <c r="L60" i="30"/>
  <c r="O60" i="30" s="1"/>
  <c r="K110" i="30"/>
  <c r="K29" i="30"/>
  <c r="K90" i="30"/>
  <c r="K34" i="30"/>
  <c r="L86" i="30"/>
  <c r="O86" i="30" s="1"/>
  <c r="L87" i="30"/>
  <c r="O87" i="30" s="1"/>
  <c r="L116" i="30"/>
  <c r="L111" i="30"/>
  <c r="O111" i="30" s="1"/>
  <c r="L31" i="30"/>
  <c r="K126" i="30"/>
  <c r="K67" i="30"/>
  <c r="K56" i="30"/>
  <c r="K113" i="30"/>
  <c r="L71" i="30"/>
  <c r="O71" i="30" s="1"/>
  <c r="K55" i="30"/>
  <c r="L94" i="30"/>
  <c r="O94" i="30" s="1"/>
  <c r="L37" i="30"/>
  <c r="L92" i="30"/>
  <c r="L27" i="30"/>
  <c r="L139" i="30"/>
  <c r="L57" i="30"/>
  <c r="L58" i="30"/>
  <c r="L121" i="30"/>
  <c r="L80" i="30"/>
  <c r="O80" i="30" s="1"/>
  <c r="K73" i="30"/>
  <c r="K104" i="30"/>
  <c r="L30" i="30"/>
  <c r="K92" i="30"/>
  <c r="K135" i="30"/>
  <c r="K133" i="30"/>
  <c r="L35" i="30"/>
  <c r="L109" i="30"/>
  <c r="O109" i="30" s="1"/>
  <c r="L52" i="30"/>
  <c r="K37" i="30"/>
  <c r="K136" i="30"/>
  <c r="L91" i="30"/>
  <c r="K41" i="30"/>
  <c r="K129" i="30"/>
  <c r="K82" i="30"/>
  <c r="L123" i="30"/>
  <c r="O123" i="30" s="1"/>
  <c r="K30" i="30"/>
  <c r="L106" i="30"/>
  <c r="O106" i="30" s="1"/>
  <c r="L40" i="30"/>
  <c r="L125" i="30"/>
  <c r="L41" i="30"/>
  <c r="K71" i="30"/>
  <c r="L105" i="30"/>
  <c r="L82" i="30"/>
  <c r="O82" i="30" s="1"/>
  <c r="K94" i="30"/>
  <c r="K61" i="30"/>
  <c r="L46" i="30"/>
  <c r="L137" i="30"/>
  <c r="K103" i="30"/>
  <c r="L61" i="30"/>
  <c r="L48" i="30"/>
  <c r="K97" i="30"/>
  <c r="L131" i="30"/>
  <c r="K72" i="30"/>
  <c r="K134" i="30"/>
  <c r="K139" i="30"/>
  <c r="K107" i="30"/>
  <c r="K121" i="30"/>
  <c r="K28" i="30"/>
  <c r="L120" i="30"/>
  <c r="O120" i="30" s="1"/>
  <c r="K46" i="30"/>
  <c r="L100" i="30"/>
  <c r="O100" i="30" s="1"/>
  <c r="L56" i="30"/>
  <c r="L102" i="30"/>
  <c r="L107" i="30"/>
  <c r="O107" i="30" s="1"/>
  <c r="K95" i="30"/>
  <c r="L99" i="30"/>
  <c r="L28" i="30"/>
  <c r="O28" i="30" s="1"/>
  <c r="K130" i="30"/>
  <c r="K45" i="30"/>
  <c r="L62" i="30"/>
  <c r="L32" i="27"/>
  <c r="L36" i="27"/>
  <c r="O36" i="27" s="1"/>
  <c r="L30" i="27"/>
  <c r="K91" i="27"/>
  <c r="L42" i="27"/>
  <c r="O42" i="27" s="1"/>
  <c r="L51" i="27"/>
  <c r="O51" i="27" s="1"/>
  <c r="L40" i="27"/>
  <c r="O40" i="27" s="1"/>
  <c r="L23" i="27"/>
  <c r="L46" i="27"/>
  <c r="L21" i="27"/>
  <c r="O21" i="27" s="1"/>
  <c r="L44" i="27"/>
  <c r="O44" i="27" s="1"/>
  <c r="L28" i="27"/>
  <c r="L34" i="27"/>
  <c r="O34" i="27" s="1"/>
  <c r="L126" i="27"/>
  <c r="K25" i="27"/>
  <c r="L48" i="27"/>
  <c r="L67" i="27"/>
  <c r="L38" i="27"/>
  <c r="K20" i="27"/>
  <c r="K60" i="27"/>
  <c r="L78" i="27"/>
  <c r="O78" i="27" s="1"/>
  <c r="L65" i="27"/>
  <c r="L81" i="27"/>
  <c r="O81" i="27" s="1"/>
  <c r="K122" i="27"/>
  <c r="L49" i="27"/>
  <c r="K89" i="27"/>
  <c r="K51" i="27"/>
  <c r="L70" i="27"/>
  <c r="L57" i="27"/>
  <c r="O57" i="27" s="1"/>
  <c r="L73" i="27"/>
  <c r="O73" i="27" s="1"/>
  <c r="K99" i="27"/>
  <c r="L122" i="27"/>
  <c r="K128" i="27"/>
  <c r="K52" i="27"/>
  <c r="L124" i="27"/>
  <c r="O124" i="27" s="1"/>
  <c r="L54" i="27"/>
  <c r="K76" i="27"/>
  <c r="K54" i="27"/>
  <c r="K59" i="27"/>
  <c r="K70" i="27"/>
  <c r="K75" i="27"/>
  <c r="K86" i="27"/>
  <c r="K96" i="27"/>
  <c r="K127" i="27"/>
  <c r="L137" i="27"/>
  <c r="O137" i="27" s="1"/>
  <c r="K135" i="27"/>
  <c r="K50" i="27"/>
  <c r="L96" i="27"/>
  <c r="K137" i="27"/>
  <c r="K68" i="27"/>
  <c r="K130" i="27"/>
  <c r="K83" i="27"/>
  <c r="K62" i="27"/>
  <c r="K78" i="27"/>
  <c r="L130" i="27"/>
  <c r="O130" i="27" s="1"/>
  <c r="L139" i="27"/>
  <c r="K139" i="27"/>
  <c r="K84" i="27"/>
  <c r="K67" i="27"/>
  <c r="K123" i="27"/>
  <c r="K69" i="27"/>
  <c r="L94" i="27"/>
  <c r="O94" i="27" s="1"/>
  <c r="K109" i="27"/>
  <c r="K85" i="27"/>
  <c r="K106" i="27"/>
  <c r="L98" i="27"/>
  <c r="K23" i="27"/>
  <c r="K133" i="27"/>
  <c r="L131" i="27"/>
  <c r="O131" i="27" s="1"/>
  <c r="L111" i="27"/>
  <c r="L113" i="27"/>
  <c r="O113" i="27" s="1"/>
  <c r="K110" i="27"/>
  <c r="L80" i="27"/>
  <c r="K46" i="27"/>
  <c r="K77" i="27"/>
  <c r="L47" i="27"/>
  <c r="K22" i="27"/>
  <c r="K35" i="27"/>
  <c r="L86" i="27"/>
  <c r="O86" i="27" s="1"/>
  <c r="L45" i="27"/>
  <c r="K74" i="27"/>
  <c r="L116" i="27"/>
  <c r="O116" i="27" s="1"/>
  <c r="L138" i="27"/>
  <c r="O138" i="27" s="1"/>
  <c r="K103" i="27"/>
  <c r="K105" i="27"/>
  <c r="L101" i="27"/>
  <c r="L68" i="27"/>
  <c r="L89" i="27"/>
  <c r="L107" i="27"/>
  <c r="L71" i="27"/>
  <c r="O71" i="27" s="1"/>
  <c r="K33" i="27"/>
  <c r="K55" i="27"/>
  <c r="L99" i="27"/>
  <c r="O99" i="27" s="1"/>
  <c r="L41" i="27"/>
  <c r="O41" i="27" s="1"/>
  <c r="K65" i="27"/>
  <c r="L136" i="27"/>
  <c r="K88" i="27"/>
  <c r="K112" i="27"/>
  <c r="K32" i="27"/>
  <c r="L53" i="27"/>
  <c r="K41" i="27"/>
  <c r="L25" i="27"/>
  <c r="K79" i="27"/>
  <c r="L91" i="27"/>
  <c r="K57" i="27"/>
  <c r="K138" i="27"/>
  <c r="K108" i="27"/>
  <c r="K95" i="27"/>
  <c r="K53" i="27"/>
  <c r="K116" i="27"/>
  <c r="L129" i="27"/>
  <c r="O129" i="27" s="1"/>
  <c r="L66" i="27"/>
  <c r="L128" i="27"/>
  <c r="L104" i="27"/>
  <c r="O104" i="27" s="1"/>
  <c r="L125" i="27"/>
  <c r="O125" i="27" s="1"/>
  <c r="L103" i="27"/>
  <c r="L105" i="27"/>
  <c r="O105" i="27" s="1"/>
  <c r="L90" i="27"/>
  <c r="O90" i="27" s="1"/>
  <c r="L64" i="27"/>
  <c r="K38" i="27"/>
  <c r="K61" i="27"/>
  <c r="L43" i="27"/>
  <c r="L63" i="27"/>
  <c r="O63" i="27" s="1"/>
  <c r="K27" i="27"/>
  <c r="L59" i="27"/>
  <c r="O59" i="27" s="1"/>
  <c r="K104" i="27"/>
  <c r="L56" i="27"/>
  <c r="O56" i="27" s="1"/>
  <c r="K101" i="27"/>
  <c r="L72" i="27"/>
  <c r="L88" i="27"/>
  <c r="O88" i="27" s="1"/>
  <c r="K42" i="27"/>
  <c r="L37" i="27"/>
  <c r="L135" i="27"/>
  <c r="O135" i="27" s="1"/>
  <c r="L123" i="27"/>
  <c r="O123" i="27" s="1"/>
  <c r="L76" i="27"/>
  <c r="O76" i="27" s="1"/>
  <c r="L134" i="27"/>
  <c r="K136" i="27"/>
  <c r="L133" i="27"/>
  <c r="O133" i="27" s="1"/>
  <c r="L118" i="27"/>
  <c r="L112" i="27"/>
  <c r="K30" i="27"/>
  <c r="L100" i="27"/>
  <c r="L39" i="27"/>
  <c r="L20" i="27"/>
  <c r="L79" i="27"/>
  <c r="K58" i="27"/>
  <c r="L127" i="27"/>
  <c r="O127" i="27" s="1"/>
  <c r="L132" i="27"/>
  <c r="K90" i="27"/>
  <c r="K119" i="27"/>
  <c r="K121" i="27"/>
  <c r="L110" i="27"/>
  <c r="L84" i="27"/>
  <c r="L50" i="27"/>
  <c r="O50" i="27" s="1"/>
  <c r="K36" i="27"/>
  <c r="L61" i="27"/>
  <c r="K43" i="27"/>
  <c r="L58" i="27"/>
  <c r="K26" i="27"/>
  <c r="L26" i="27"/>
  <c r="K115" i="27"/>
  <c r="L60" i="27"/>
  <c r="O60" i="27" s="1"/>
  <c r="K48" i="27"/>
  <c r="L85" i="27"/>
  <c r="K66" i="27"/>
  <c r="K29" i="27"/>
  <c r="L35" i="27"/>
  <c r="L52" i="27"/>
  <c r="K49" i="27"/>
  <c r="K107" i="27"/>
  <c r="K120" i="27"/>
  <c r="L115" i="27"/>
  <c r="K114" i="27"/>
  <c r="K34" i="27"/>
  <c r="L55" i="27"/>
  <c r="O55" i="27" s="1"/>
  <c r="L106" i="27"/>
  <c r="K132" i="27"/>
  <c r="L119" i="27"/>
  <c r="O119" i="27" s="1"/>
  <c r="L121" i="27"/>
  <c r="L117" i="27"/>
  <c r="K92" i="27"/>
  <c r="K93" i="27"/>
  <c r="L102" i="27"/>
  <c r="O102" i="27" s="1"/>
  <c r="K71" i="27"/>
  <c r="L33" i="27"/>
  <c r="K82" i="27"/>
  <c r="L24" i="27"/>
  <c r="O24" i="27" s="1"/>
  <c r="K31" i="27"/>
  <c r="L75" i="27"/>
  <c r="O75" i="27" s="1"/>
  <c r="L114" i="27"/>
  <c r="O114" i="27" s="1"/>
  <c r="K131" i="27"/>
  <c r="K111" i="27"/>
  <c r="K113" i="27"/>
  <c r="L95" i="27"/>
  <c r="K80" i="27"/>
  <c r="L109" i="27"/>
  <c r="K28" i="27"/>
  <c r="K98" i="27"/>
  <c r="K39" i="27"/>
  <c r="K87" i="27"/>
  <c r="L74" i="27"/>
  <c r="L62" i="27"/>
  <c r="O62" i="27" s="1"/>
  <c r="K125" i="27"/>
  <c r="K118" i="27"/>
  <c r="K56" i="27"/>
  <c r="K40" i="27"/>
  <c r="L69" i="27"/>
  <c r="O69" i="27" s="1"/>
  <c r="K45" i="27"/>
  <c r="K63" i="27"/>
  <c r="L27" i="27"/>
  <c r="K21" i="27"/>
  <c r="K73" i="27"/>
  <c r="K129" i="27"/>
  <c r="K44" i="27"/>
  <c r="L31" i="27"/>
  <c r="O31" i="27" s="1"/>
  <c r="L83" i="27"/>
  <c r="L93" i="27"/>
  <c r="L82" i="27"/>
  <c r="K124" i="27"/>
  <c r="L97" i="27"/>
  <c r="K117" i="27"/>
  <c r="L77" i="27"/>
  <c r="O77" i="27" s="1"/>
  <c r="K94" i="27"/>
  <c r="K102" i="27"/>
  <c r="K24" i="27"/>
  <c r="K81" i="27"/>
  <c r="L29" i="27"/>
  <c r="O29" i="27" s="1"/>
  <c r="L120" i="27"/>
  <c r="L92" i="27"/>
  <c r="O92" i="27" s="1"/>
  <c r="K47" i="27"/>
  <c r="L108" i="27"/>
  <c r="K100" i="27"/>
  <c r="K97" i="27"/>
  <c r="K126" i="27"/>
  <c r="K134" i="27"/>
  <c r="K64" i="27"/>
  <c r="L22" i="27"/>
  <c r="O22" i="27" s="1"/>
  <c r="L87" i="27"/>
  <c r="K72" i="27"/>
  <c r="K37" i="27"/>
  <c r="K83" i="29"/>
  <c r="L52" i="29"/>
  <c r="K60" i="29"/>
  <c r="K31" i="29"/>
  <c r="K23" i="29"/>
  <c r="L27" i="29"/>
  <c r="O27" i="29" s="1"/>
  <c r="K35" i="29"/>
  <c r="K39" i="29"/>
  <c r="L35" i="29"/>
  <c r="K27" i="29"/>
  <c r="L31" i="29"/>
  <c r="O31" i="29" s="1"/>
  <c r="L60" i="29"/>
  <c r="L23" i="29"/>
  <c r="O23" i="29" s="1"/>
  <c r="L83" i="29"/>
  <c r="K52" i="29"/>
  <c r="L43" i="29"/>
  <c r="K43" i="29"/>
  <c r="L39" i="29"/>
  <c r="L21" i="29"/>
  <c r="O21" i="29" s="1"/>
  <c r="K47" i="29"/>
  <c r="K30" i="29"/>
  <c r="L96" i="29"/>
  <c r="O96" i="29" s="1"/>
  <c r="K125" i="29"/>
  <c r="K57" i="29"/>
  <c r="L29" i="29"/>
  <c r="L73" i="29"/>
  <c r="O73" i="29" s="1"/>
  <c r="L134" i="29"/>
  <c r="L103" i="29"/>
  <c r="K41" i="29"/>
  <c r="L59" i="29"/>
  <c r="K108" i="29"/>
  <c r="K91" i="29"/>
  <c r="K65" i="29"/>
  <c r="K94" i="29"/>
  <c r="K86" i="29"/>
  <c r="L99" i="29"/>
  <c r="K89" i="29"/>
  <c r="L101" i="29"/>
  <c r="K124" i="29"/>
  <c r="L132" i="29"/>
  <c r="L75" i="29"/>
  <c r="L69" i="29"/>
  <c r="O69" i="29" s="1"/>
  <c r="K112" i="29"/>
  <c r="K103" i="29"/>
  <c r="L41" i="29"/>
  <c r="O41" i="29" s="1"/>
  <c r="K59" i="29"/>
  <c r="L108" i="29"/>
  <c r="L48" i="29"/>
  <c r="K110" i="29"/>
  <c r="L102" i="29"/>
  <c r="O102" i="29" s="1"/>
  <c r="K99" i="29"/>
  <c r="L89" i="29"/>
  <c r="K101" i="29"/>
  <c r="L124" i="29"/>
  <c r="O124" i="29" s="1"/>
  <c r="K20" i="29"/>
  <c r="K93" i="29"/>
  <c r="L72" i="29"/>
  <c r="K97" i="29"/>
  <c r="K28" i="29"/>
  <c r="L100" i="29"/>
  <c r="L114" i="29"/>
  <c r="O114" i="29" s="1"/>
  <c r="L91" i="29"/>
  <c r="L65" i="29"/>
  <c r="O65" i="29" s="1"/>
  <c r="L94" i="29"/>
  <c r="L95" i="29"/>
  <c r="K92" i="29"/>
  <c r="L34" i="29"/>
  <c r="O34" i="29" s="1"/>
  <c r="K126" i="29"/>
  <c r="L46" i="29"/>
  <c r="O46" i="29" s="1"/>
  <c r="K62" i="29"/>
  <c r="K132" i="29"/>
  <c r="K75" i="29"/>
  <c r="K69" i="29"/>
  <c r="L112" i="29"/>
  <c r="L30" i="29"/>
  <c r="O30" i="29" s="1"/>
  <c r="K96" i="29"/>
  <c r="K138" i="29"/>
  <c r="K84" i="29"/>
  <c r="L26" i="29"/>
  <c r="O26" i="29" s="1"/>
  <c r="K118" i="29"/>
  <c r="K32" i="29"/>
  <c r="K61" i="29"/>
  <c r="K90" i="29"/>
  <c r="K128" i="29"/>
  <c r="K37" i="29"/>
  <c r="K135" i="29"/>
  <c r="K123" i="29"/>
  <c r="L51" i="29"/>
  <c r="L116" i="29"/>
  <c r="K117" i="29"/>
  <c r="L125" i="29"/>
  <c r="O125" i="29" s="1"/>
  <c r="K87" i="29"/>
  <c r="K45" i="29"/>
  <c r="K137" i="29"/>
  <c r="L113" i="29"/>
  <c r="O113" i="29" s="1"/>
  <c r="L63" i="29"/>
  <c r="K44" i="29"/>
  <c r="L68" i="29"/>
  <c r="O68" i="29" s="1"/>
  <c r="L129" i="29"/>
  <c r="O129" i="29" s="1"/>
  <c r="L128" i="29"/>
  <c r="L37" i="29"/>
  <c r="O37" i="29" s="1"/>
  <c r="L135" i="29"/>
  <c r="O135" i="29" s="1"/>
  <c r="K121" i="29"/>
  <c r="K115" i="29"/>
  <c r="L70" i="29"/>
  <c r="L120" i="29"/>
  <c r="O120" i="29" s="1"/>
  <c r="L87" i="29"/>
  <c r="O87" i="29" s="1"/>
  <c r="L45" i="29"/>
  <c r="L137" i="29"/>
  <c r="O137" i="29" s="1"/>
  <c r="K113" i="29"/>
  <c r="L78" i="29"/>
  <c r="O78" i="29" s="1"/>
  <c r="K54" i="29"/>
  <c r="L139" i="29"/>
  <c r="K53" i="29"/>
  <c r="K50" i="29"/>
  <c r="K104" i="29"/>
  <c r="K51" i="29"/>
  <c r="K116" i="29"/>
  <c r="L117" i="29"/>
  <c r="O117" i="29" s="1"/>
  <c r="L97" i="29"/>
  <c r="L28" i="29"/>
  <c r="K100" i="29"/>
  <c r="K114" i="29"/>
  <c r="L20" i="29"/>
  <c r="L93" i="29"/>
  <c r="O93" i="29" s="1"/>
  <c r="K72" i="29"/>
  <c r="K63" i="29"/>
  <c r="L44" i="29"/>
  <c r="K68" i="29"/>
  <c r="K129" i="29"/>
  <c r="L138" i="29"/>
  <c r="O138" i="29" s="1"/>
  <c r="L84" i="29"/>
  <c r="K26" i="29"/>
  <c r="L98" i="29"/>
  <c r="K22" i="29"/>
  <c r="K85" i="29"/>
  <c r="K106" i="29"/>
  <c r="K48" i="29"/>
  <c r="L110" i="29"/>
  <c r="K102" i="29"/>
  <c r="L40" i="29"/>
  <c r="O40" i="29" s="1"/>
  <c r="L66" i="29"/>
  <c r="O66" i="29" s="1"/>
  <c r="K76" i="29"/>
  <c r="K105" i="29"/>
  <c r="K25" i="29"/>
  <c r="L74" i="29"/>
  <c r="L131" i="29"/>
  <c r="O131" i="29" s="1"/>
  <c r="L118" i="29"/>
  <c r="L58" i="29"/>
  <c r="O58" i="29" s="1"/>
  <c r="K79" i="29"/>
  <c r="K64" i="29"/>
  <c r="K49" i="29"/>
  <c r="K24" i="29"/>
  <c r="L67" i="29"/>
  <c r="O67" i="29" s="1"/>
  <c r="L81" i="29"/>
  <c r="K40" i="29"/>
  <c r="K66" i="29"/>
  <c r="L76" i="29"/>
  <c r="O76" i="29" s="1"/>
  <c r="L57" i="29"/>
  <c r="O57" i="29" s="1"/>
  <c r="K29" i="29"/>
  <c r="K73" i="29"/>
  <c r="K134" i="29"/>
  <c r="K58" i="29"/>
  <c r="L79" i="29"/>
  <c r="L64" i="29"/>
  <c r="O64" i="29" s="1"/>
  <c r="L49" i="29"/>
  <c r="K109" i="29"/>
  <c r="K111" i="29"/>
  <c r="K122" i="29"/>
  <c r="L38" i="29"/>
  <c r="L107" i="29"/>
  <c r="L130" i="29"/>
  <c r="L105" i="29"/>
  <c r="O105" i="29" s="1"/>
  <c r="L25" i="29"/>
  <c r="O25" i="29" s="1"/>
  <c r="K74" i="29"/>
  <c r="K131" i="29"/>
  <c r="L53" i="29"/>
  <c r="L50" i="29"/>
  <c r="O50" i="29" s="1"/>
  <c r="L104" i="29"/>
  <c r="O104" i="29" s="1"/>
  <c r="K98" i="29"/>
  <c r="L22" i="29"/>
  <c r="O22" i="29" s="1"/>
  <c r="L85" i="29"/>
  <c r="K21" i="29"/>
  <c r="L47" i="29"/>
  <c r="O47" i="29" s="1"/>
  <c r="L86" i="29"/>
  <c r="L121" i="29"/>
  <c r="O121" i="29" s="1"/>
  <c r="L115" i="29"/>
  <c r="O115" i="29" s="1"/>
  <c r="K70" i="29"/>
  <c r="K120" i="29"/>
  <c r="L56" i="29"/>
  <c r="K119" i="29"/>
  <c r="L80" i="29"/>
  <c r="O80" i="29" s="1"/>
  <c r="L55" i="29"/>
  <c r="K36" i="29"/>
  <c r="K82" i="29"/>
  <c r="L133" i="29"/>
  <c r="L106" i="29"/>
  <c r="O106" i="29" s="1"/>
  <c r="K77" i="29"/>
  <c r="L42" i="29"/>
  <c r="O42" i="29" s="1"/>
  <c r="L127" i="29"/>
  <c r="O127" i="29" s="1"/>
  <c r="L33" i="29"/>
  <c r="L71" i="29"/>
  <c r="O71" i="29" s="1"/>
  <c r="L136" i="29"/>
  <c r="O136" i="29" s="1"/>
  <c r="L88" i="29"/>
  <c r="K56" i="29"/>
  <c r="L119" i="29"/>
  <c r="O119" i="29" s="1"/>
  <c r="K80" i="29"/>
  <c r="L32" i="29"/>
  <c r="O32" i="29" s="1"/>
  <c r="L61" i="29"/>
  <c r="L90" i="29"/>
  <c r="O90" i="29" s="1"/>
  <c r="L123" i="29"/>
  <c r="O123" i="29" s="1"/>
  <c r="L77" i="29"/>
  <c r="K42" i="29"/>
  <c r="K127" i="29"/>
  <c r="K33" i="29"/>
  <c r="K46" i="29"/>
  <c r="L62" i="29"/>
  <c r="K95" i="29"/>
  <c r="L92" i="29"/>
  <c r="K34" i="29"/>
  <c r="L126" i="29"/>
  <c r="O126" i="29" s="1"/>
  <c r="L82" i="29"/>
  <c r="O82" i="29" s="1"/>
  <c r="K130" i="29"/>
  <c r="L54" i="29"/>
  <c r="L24" i="29"/>
  <c r="K81" i="29"/>
  <c r="K133" i="29"/>
  <c r="L111" i="29"/>
  <c r="K71" i="29"/>
  <c r="K88" i="29"/>
  <c r="K55" i="29"/>
  <c r="K38" i="29"/>
  <c r="K78" i="29"/>
  <c r="K139" i="29"/>
  <c r="K67" i="29"/>
  <c r="L36" i="29"/>
  <c r="K107" i="29"/>
  <c r="L109" i="29"/>
  <c r="O109" i="29" s="1"/>
  <c r="L122" i="29"/>
  <c r="O122" i="29" s="1"/>
  <c r="K136" i="29"/>
  <c r="K54" i="28"/>
  <c r="K102" i="28"/>
  <c r="K55" i="28"/>
  <c r="K92" i="28"/>
  <c r="K30" i="28"/>
  <c r="K100" i="28"/>
  <c r="K38" i="28"/>
  <c r="L76" i="28"/>
  <c r="O76" i="28" s="1"/>
  <c r="L91" i="28"/>
  <c r="K20" i="28"/>
  <c r="L84" i="28"/>
  <c r="O84" i="28" s="1"/>
  <c r="L67" i="28"/>
  <c r="L113" i="28"/>
  <c r="L37" i="28"/>
  <c r="O37" i="28" s="1"/>
  <c r="L114" i="28"/>
  <c r="O114" i="28" s="1"/>
  <c r="L45" i="28"/>
  <c r="O45" i="28" s="1"/>
  <c r="K46" i="28"/>
  <c r="L83" i="28"/>
  <c r="O83" i="28" s="1"/>
  <c r="L121" i="28"/>
  <c r="O121" i="28" s="1"/>
  <c r="K39" i="28"/>
  <c r="L88" i="28"/>
  <c r="O88" i="28" s="1"/>
  <c r="K70" i="28"/>
  <c r="K120" i="28"/>
  <c r="L86" i="28"/>
  <c r="O86" i="28" s="1"/>
  <c r="L118" i="28"/>
  <c r="K23" i="28"/>
  <c r="L53" i="28"/>
  <c r="L94" i="28"/>
  <c r="K47" i="28"/>
  <c r="L95" i="28"/>
  <c r="O95" i="28" s="1"/>
  <c r="L29" i="28"/>
  <c r="O29" i="28" s="1"/>
  <c r="L78" i="28"/>
  <c r="O78" i="28" s="1"/>
  <c r="K90" i="28"/>
  <c r="K31" i="28"/>
  <c r="L61" i="28"/>
  <c r="L108" i="28"/>
  <c r="L116" i="28"/>
  <c r="O116" i="28" s="1"/>
  <c r="L133" i="28"/>
  <c r="L126" i="28"/>
  <c r="O126" i="28" s="1"/>
  <c r="K134" i="28"/>
  <c r="L99" i="28"/>
  <c r="L75" i="28"/>
  <c r="O75" i="28" s="1"/>
  <c r="K83" i="28"/>
  <c r="L97" i="28"/>
  <c r="L129" i="28"/>
  <c r="O129" i="28" s="1"/>
  <c r="L90" i="28"/>
  <c r="K42" i="28"/>
  <c r="L134" i="28"/>
  <c r="O134" i="28" s="1"/>
  <c r="L110" i="28"/>
  <c r="K129" i="28"/>
  <c r="L136" i="28"/>
  <c r="O136" i="28" s="1"/>
  <c r="L62" i="28"/>
  <c r="L72" i="28"/>
  <c r="O72" i="28" s="1"/>
  <c r="K121" i="28"/>
  <c r="K67" i="28"/>
  <c r="L98" i="28"/>
  <c r="O98" i="28" s="1"/>
  <c r="K49" i="28"/>
  <c r="L104" i="28"/>
  <c r="O104" i="28" s="1"/>
  <c r="K53" i="28"/>
  <c r="K117" i="28"/>
  <c r="L63" i="28"/>
  <c r="O63" i="28" s="1"/>
  <c r="K81" i="28"/>
  <c r="L22" i="28"/>
  <c r="K98" i="28"/>
  <c r="L49" i="28"/>
  <c r="L112" i="28"/>
  <c r="O112" i="28" s="1"/>
  <c r="L50" i="28"/>
  <c r="O50" i="28" s="1"/>
  <c r="L80" i="28"/>
  <c r="L46" i="28"/>
  <c r="O46" i="28" s="1"/>
  <c r="L81" i="28"/>
  <c r="K22" i="28"/>
  <c r="L54" i="28"/>
  <c r="O54" i="28" s="1"/>
  <c r="K136" i="28"/>
  <c r="K64" i="28"/>
  <c r="K112" i="28"/>
  <c r="K110" i="28"/>
  <c r="K61" i="28"/>
  <c r="L26" i="28"/>
  <c r="O26" i="28" s="1"/>
  <c r="K86" i="28"/>
  <c r="L65" i="28"/>
  <c r="O65" i="28" s="1"/>
  <c r="K114" i="28"/>
  <c r="L106" i="28"/>
  <c r="O106" i="28" s="1"/>
  <c r="K118" i="28"/>
  <c r="K76" i="28"/>
  <c r="K89" i="28"/>
  <c r="K26" i="28"/>
  <c r="L130" i="28"/>
  <c r="O130" i="28" s="1"/>
  <c r="K113" i="28"/>
  <c r="K104" i="28"/>
  <c r="K75" i="28"/>
  <c r="L48" i="28"/>
  <c r="K79" i="28"/>
  <c r="K21" i="28"/>
  <c r="K52" i="28"/>
  <c r="K132" i="28"/>
  <c r="K108" i="28"/>
  <c r="K130" i="28"/>
  <c r="L69" i="28"/>
  <c r="O69" i="28" s="1"/>
  <c r="L21" i="28"/>
  <c r="O21" i="28" s="1"/>
  <c r="L71" i="28"/>
  <c r="L31" i="28"/>
  <c r="O31" i="28" s="1"/>
  <c r="K80" i="28"/>
  <c r="K48" i="28"/>
  <c r="L56" i="28"/>
  <c r="L44" i="28"/>
  <c r="L132" i="28"/>
  <c r="O132" i="28" s="1"/>
  <c r="L38" i="28"/>
  <c r="O38" i="28" s="1"/>
  <c r="L138" i="28"/>
  <c r="L120" i="28"/>
  <c r="O120" i="28" s="1"/>
  <c r="K109" i="28"/>
  <c r="L103" i="28"/>
  <c r="O103" i="28" s="1"/>
  <c r="K43" i="28"/>
  <c r="K138" i="28"/>
  <c r="K71" i="28"/>
  <c r="K126" i="28"/>
  <c r="K69" i="28"/>
  <c r="L87" i="28"/>
  <c r="O87" i="28" s="1"/>
  <c r="K133" i="28"/>
  <c r="K88" i="28"/>
  <c r="K106" i="28"/>
  <c r="K62" i="28"/>
  <c r="K139" i="28"/>
  <c r="K57" i="28"/>
  <c r="L25" i="28"/>
  <c r="L68" i="28"/>
  <c r="O68" i="28" s="1"/>
  <c r="K111" i="28"/>
  <c r="K27" i="28"/>
  <c r="L70" i="28"/>
  <c r="O70" i="28" s="1"/>
  <c r="L102" i="28"/>
  <c r="L55" i="28"/>
  <c r="O55" i="28" s="1"/>
  <c r="L30" i="28"/>
  <c r="O30" i="28" s="1"/>
  <c r="L57" i="28"/>
  <c r="L105" i="28"/>
  <c r="O105" i="28" s="1"/>
  <c r="K51" i="28"/>
  <c r="L111" i="28"/>
  <c r="O111" i="28" s="1"/>
  <c r="L27" i="28"/>
  <c r="L100" i="28"/>
  <c r="K84" i="28"/>
  <c r="L73" i="28"/>
  <c r="O73" i="28" s="1"/>
  <c r="L23" i="28"/>
  <c r="K40" i="28"/>
  <c r="K65" i="28"/>
  <c r="L33" i="28"/>
  <c r="O33" i="28" s="1"/>
  <c r="K72" i="28"/>
  <c r="L34" i="28"/>
  <c r="L47" i="28"/>
  <c r="K60" i="28"/>
  <c r="L131" i="28"/>
  <c r="K95" i="28"/>
  <c r="L79" i="28"/>
  <c r="K105" i="28"/>
  <c r="L64" i="28"/>
  <c r="L82" i="28"/>
  <c r="K63" i="28"/>
  <c r="K56" i="28"/>
  <c r="L109" i="28"/>
  <c r="K50" i="28"/>
  <c r="L39" i="28"/>
  <c r="L52" i="28"/>
  <c r="L28" i="28"/>
  <c r="O28" i="28" s="1"/>
  <c r="K34" i="28"/>
  <c r="K94" i="28"/>
  <c r="K25" i="28"/>
  <c r="L58" i="28"/>
  <c r="K74" i="28"/>
  <c r="K32" i="28"/>
  <c r="K58" i="28"/>
  <c r="K45" i="28"/>
  <c r="L40" i="28"/>
  <c r="K33" i="28"/>
  <c r="K36" i="28"/>
  <c r="L42" i="28"/>
  <c r="K97" i="28"/>
  <c r="K103" i="28"/>
  <c r="K41" i="28"/>
  <c r="K99" i="28"/>
  <c r="K24" i="28"/>
  <c r="K37" i="28"/>
  <c r="L92" i="28"/>
  <c r="L139" i="28"/>
  <c r="L32" i="28"/>
  <c r="O32" i="28" s="1"/>
  <c r="K78" i="28"/>
  <c r="K96" i="28"/>
  <c r="L66" i="28"/>
  <c r="K35" i="28"/>
  <c r="L117" i="28"/>
  <c r="O117" i="28" s="1"/>
  <c r="K29" i="28"/>
  <c r="K44" i="28"/>
  <c r="K91" i="28"/>
  <c r="L35" i="28"/>
  <c r="O35" i="28" s="1"/>
  <c r="L74" i="28"/>
  <c r="O74" i="28" s="1"/>
  <c r="K87" i="28"/>
  <c r="L24" i="28"/>
  <c r="K116" i="28"/>
  <c r="K28" i="28"/>
  <c r="L59" i="28"/>
  <c r="K131" i="28"/>
  <c r="L43" i="28"/>
  <c r="O43" i="28" s="1"/>
  <c r="L36" i="28"/>
  <c r="O36" i="28" s="1"/>
  <c r="K73" i="28"/>
  <c r="L96" i="28"/>
  <c r="K68" i="28"/>
  <c r="K66" i="28"/>
  <c r="L89" i="28"/>
  <c r="K82" i="28"/>
  <c r="L51" i="28"/>
  <c r="O51" i="28" s="1"/>
  <c r="K59" i="28"/>
  <c r="L60" i="28"/>
  <c r="O60" i="28" s="1"/>
  <c r="L41" i="28"/>
  <c r="L20" i="28"/>
  <c r="O20" i="28" s="1"/>
  <c r="K77" i="28"/>
  <c r="L127" i="28"/>
  <c r="L85" i="28"/>
  <c r="L128" i="28"/>
  <c r="K127" i="28"/>
  <c r="L115" i="28"/>
  <c r="L77" i="28"/>
  <c r="K115" i="28"/>
  <c r="K85" i="28"/>
  <c r="L101" i="28"/>
  <c r="L137" i="28"/>
  <c r="O137" i="28" s="1"/>
  <c r="K101" i="28"/>
  <c r="K119" i="28"/>
  <c r="L124" i="28"/>
  <c r="O124" i="28" s="1"/>
  <c r="K128" i="28"/>
  <c r="K124" i="28"/>
  <c r="K137" i="28"/>
  <c r="K135" i="28"/>
  <c r="L135" i="28"/>
  <c r="O135" i="28" s="1"/>
  <c r="L123" i="28"/>
  <c r="O123" i="28" s="1"/>
  <c r="L107" i="28"/>
  <c r="O107" i="28" s="1"/>
  <c r="K123" i="28"/>
  <c r="K107" i="28"/>
  <c r="L93" i="28"/>
  <c r="O93" i="28" s="1"/>
  <c r="L119" i="28"/>
  <c r="O119" i="28" s="1"/>
  <c r="K93" i="28"/>
  <c r="L122" i="28"/>
  <c r="O122" i="28" s="1"/>
  <c r="L125" i="28"/>
  <c r="K122" i="28"/>
  <c r="K125" i="28"/>
  <c r="O118" i="28"/>
  <c r="O61" i="28"/>
  <c r="O108" i="28"/>
  <c r="O91" i="28"/>
  <c r="O53" i="28"/>
  <c r="O67" i="28"/>
  <c r="O94" i="28"/>
  <c r="O113" i="28"/>
  <c r="O99" i="28"/>
  <c r="O109" i="28"/>
  <c r="O79" i="28"/>
  <c r="O71" i="28"/>
  <c r="O39" i="28"/>
  <c r="O56" i="28"/>
  <c r="O34" i="28"/>
  <c r="O22" i="28"/>
  <c r="O44" i="28"/>
  <c r="O92" i="28"/>
  <c r="O90" i="28"/>
  <c r="O64" i="28"/>
  <c r="O139" i="28"/>
  <c r="O133" i="28"/>
  <c r="O89" i="28"/>
  <c r="O42" i="28"/>
  <c r="O23" i="28"/>
  <c r="O25" i="28"/>
  <c r="O66" i="28"/>
  <c r="O52" i="28"/>
  <c r="O24" i="28"/>
  <c r="O47" i="28"/>
  <c r="O138" i="28"/>
  <c r="O131" i="28"/>
  <c r="O62" i="28"/>
  <c r="O49" i="28"/>
  <c r="O82" i="28"/>
  <c r="O96" i="28"/>
  <c r="O40" i="28"/>
  <c r="O110" i="28"/>
  <c r="O97" i="28"/>
  <c r="O48" i="28"/>
  <c r="O41" i="28"/>
  <c r="O102" i="28"/>
  <c r="O57" i="28"/>
  <c r="O80" i="28"/>
  <c r="O58" i="28"/>
  <c r="O81" i="28"/>
  <c r="O59" i="28"/>
  <c r="O27" i="28"/>
  <c r="O100" i="28"/>
  <c r="O128" i="28"/>
  <c r="O85" i="28"/>
  <c r="O127" i="28"/>
  <c r="O101" i="28"/>
  <c r="O115" i="28"/>
  <c r="O125" i="28"/>
  <c r="O77" i="28"/>
  <c r="O38" i="27"/>
  <c r="O46" i="27"/>
  <c r="O23" i="27"/>
  <c r="O30" i="27"/>
  <c r="O48" i="27"/>
  <c r="O28" i="27"/>
  <c r="O67" i="27"/>
  <c r="O52" i="27"/>
  <c r="O32" i="27"/>
  <c r="O126" i="27"/>
  <c r="O132" i="27"/>
  <c r="O136" i="27"/>
  <c r="O108" i="27"/>
  <c r="O120" i="27"/>
  <c r="O101" i="27"/>
  <c r="O65" i="27"/>
  <c r="O109" i="27"/>
  <c r="O89" i="27"/>
  <c r="O70" i="27"/>
  <c r="O85" i="27"/>
  <c r="O53" i="27"/>
  <c r="O100" i="27"/>
  <c r="O134" i="27"/>
  <c r="O103" i="27"/>
  <c r="O121" i="27"/>
  <c r="O115" i="27"/>
  <c r="O118" i="27"/>
  <c r="O72" i="27"/>
  <c r="O54" i="27"/>
  <c r="O47" i="27"/>
  <c r="O43" i="27"/>
  <c r="O39" i="27"/>
  <c r="O33" i="27"/>
  <c r="O58" i="27"/>
  <c r="O87" i="27"/>
  <c r="O74" i="27"/>
  <c r="O25" i="27"/>
  <c r="O35" i="27"/>
  <c r="O79" i="27"/>
  <c r="O128" i="27"/>
  <c r="O106" i="27"/>
  <c r="O122" i="27"/>
  <c r="O110" i="27"/>
  <c r="O95" i="27"/>
  <c r="O84" i="27"/>
  <c r="O68" i="27"/>
  <c r="O93" i="27"/>
  <c r="O107" i="27"/>
  <c r="O61" i="27"/>
  <c r="O49" i="27"/>
  <c r="O111" i="27"/>
  <c r="O139" i="27"/>
  <c r="O117" i="27"/>
  <c r="O96" i="27"/>
  <c r="O80" i="27"/>
  <c r="O64" i="27"/>
  <c r="O112" i="27"/>
  <c r="O66" i="27"/>
  <c r="O45" i="27"/>
  <c r="O37" i="27"/>
  <c r="O98" i="27"/>
  <c r="O20" i="27"/>
  <c r="O26" i="27"/>
  <c r="O91" i="27"/>
  <c r="O97" i="27"/>
  <c r="O82" i="27"/>
  <c r="O27" i="27"/>
  <c r="O83" i="27"/>
  <c r="O60" i="29"/>
  <c r="O52" i="29"/>
  <c r="O43" i="29"/>
  <c r="O35" i="29"/>
  <c r="O83" i="29"/>
  <c r="O39" i="29"/>
  <c r="O103" i="29"/>
  <c r="O59" i="29"/>
  <c r="O61" i="29"/>
  <c r="O70" i="29"/>
  <c r="O33" i="29"/>
  <c r="O20" i="29"/>
  <c r="O111" i="29"/>
  <c r="O94" i="29"/>
  <c r="O97" i="29"/>
  <c r="O53" i="29"/>
  <c r="O44" i="29"/>
  <c r="O112" i="29"/>
  <c r="O84" i="29"/>
  <c r="O108" i="29"/>
  <c r="O29" i="29"/>
  <c r="O79" i="29"/>
  <c r="O134" i="29"/>
  <c r="O55" i="29"/>
  <c r="O74" i="29"/>
  <c r="O72" i="29"/>
  <c r="O132" i="29"/>
  <c r="O38" i="29"/>
  <c r="O92" i="29"/>
  <c r="O100" i="29"/>
  <c r="O81" i="29"/>
  <c r="O88" i="29"/>
  <c r="O98" i="29"/>
  <c r="O56" i="29"/>
  <c r="O86" i="29"/>
  <c r="O99" i="29"/>
  <c r="O48" i="29"/>
  <c r="O101" i="29"/>
  <c r="O91" i="29"/>
  <c r="O36" i="29"/>
  <c r="O54" i="29"/>
  <c r="O95" i="29"/>
  <c r="O24" i="29"/>
  <c r="O28" i="29"/>
  <c r="O128" i="29"/>
  <c r="O85" i="29"/>
  <c r="O118" i="29"/>
  <c r="O77" i="29"/>
  <c r="O89" i="29"/>
  <c r="O45" i="29"/>
  <c r="O110" i="29"/>
  <c r="O49" i="29"/>
  <c r="O51" i="29"/>
  <c r="O116" i="29"/>
  <c r="O62" i="29"/>
  <c r="O139" i="29"/>
  <c r="O133" i="29"/>
  <c r="O63" i="29"/>
  <c r="O75" i="29"/>
  <c r="O107" i="29"/>
  <c r="O130" i="29"/>
  <c r="O20" i="30"/>
  <c r="O24" i="30"/>
  <c r="O115" i="30"/>
  <c r="O27" i="30"/>
  <c r="O68" i="30"/>
  <c r="O40" i="30"/>
  <c r="O56" i="30"/>
  <c r="O139" i="30"/>
  <c r="O112" i="30"/>
  <c r="O65" i="30"/>
  <c r="O33" i="30"/>
  <c r="O121" i="30"/>
  <c r="O98" i="30"/>
  <c r="O105" i="30"/>
  <c r="O99" i="30"/>
  <c r="O55" i="30"/>
  <c r="O39" i="30"/>
  <c r="O38" i="30"/>
  <c r="O54" i="30"/>
  <c r="O137" i="30"/>
  <c r="O85" i="30"/>
  <c r="O91" i="30"/>
  <c r="O138" i="30"/>
  <c r="O130" i="30"/>
  <c r="O110" i="30"/>
  <c r="O117" i="30"/>
  <c r="O61" i="30"/>
  <c r="O76" i="30"/>
  <c r="O67" i="30"/>
  <c r="O124" i="30"/>
  <c r="O116" i="30"/>
  <c r="O119" i="30"/>
  <c r="O70" i="30"/>
  <c r="O51" i="30"/>
  <c r="O35" i="30"/>
  <c r="O25" i="30"/>
  <c r="O32" i="30"/>
  <c r="O48" i="30"/>
  <c r="O125" i="30"/>
  <c r="O102" i="30"/>
  <c r="O113" i="30"/>
  <c r="O101" i="30"/>
  <c r="O57" i="30"/>
  <c r="O41" i="30"/>
  <c r="O122" i="30"/>
  <c r="O42" i="30"/>
  <c r="O58" i="30"/>
  <c r="O103" i="30"/>
  <c r="O63" i="30"/>
  <c r="O47" i="30"/>
  <c r="O31" i="30"/>
  <c r="O84" i="30"/>
  <c r="O36" i="30"/>
  <c r="O52" i="30"/>
  <c r="O131" i="30"/>
  <c r="O30" i="30"/>
  <c r="O46" i="30"/>
  <c r="O62" i="30"/>
  <c r="O77" i="30"/>
  <c r="O127" i="30"/>
  <c r="O79" i="30"/>
  <c r="O97" i="30"/>
  <c r="O128" i="30"/>
  <c r="O73" i="30"/>
  <c r="O126" i="30"/>
  <c r="O37" i="30"/>
  <c r="O72" i="30"/>
  <c r="O75" i="30"/>
  <c r="O90" i="30"/>
  <c r="O92" i="30"/>
  <c r="O134" i="30"/>
  <c r="S20" i="24"/>
  <c r="Q20" i="24"/>
  <c r="U16" i="24"/>
  <c r="W14" i="24"/>
  <c r="W16" i="24" s="1"/>
  <c r="U11" i="24"/>
  <c r="W9" i="24"/>
  <c r="W11" i="24" s="1"/>
  <c r="H69" i="24"/>
  <c r="J69" i="24" s="1"/>
  <c r="L69" i="24" s="1"/>
  <c r="O69" i="24" s="1"/>
  <c r="G85" i="24"/>
  <c r="I85" i="24" s="1"/>
  <c r="K85" i="24" s="1"/>
  <c r="H24" i="24"/>
  <c r="J24" i="24" s="1"/>
  <c r="L24" i="24" s="1"/>
  <c r="O24" i="24" s="1"/>
  <c r="G104" i="24"/>
  <c r="I104" i="24" s="1"/>
  <c r="K104" i="24" s="1"/>
  <c r="H104" i="24"/>
  <c r="J104" i="24" s="1"/>
  <c r="L104" i="24" s="1"/>
  <c r="O104" i="24" s="1"/>
  <c r="H84" i="24"/>
  <c r="J84" i="24" s="1"/>
  <c r="L84" i="24" s="1"/>
  <c r="O84" i="24" s="1"/>
  <c r="G84" i="24"/>
  <c r="I84" i="24" s="1"/>
  <c r="K84" i="24" s="1"/>
  <c r="G77" i="24"/>
  <c r="I77" i="24" s="1"/>
  <c r="H85" i="24"/>
  <c r="J85" i="24" s="1"/>
  <c r="G40" i="24"/>
  <c r="I40" i="24" s="1"/>
  <c r="K40" i="24" s="1"/>
  <c r="H36" i="24"/>
  <c r="J36" i="24" s="1"/>
  <c r="L36" i="24" s="1"/>
  <c r="O36" i="24" s="1"/>
  <c r="G36" i="24"/>
  <c r="I36" i="24" s="1"/>
  <c r="K36" i="24" s="1"/>
  <c r="G80" i="24"/>
  <c r="I80" i="24" s="1"/>
  <c r="G71" i="24"/>
  <c r="I71" i="24" s="1"/>
  <c r="K71" i="24" s="1"/>
  <c r="H71" i="24"/>
  <c r="J71" i="24" s="1"/>
  <c r="G86" i="24"/>
  <c r="I86" i="24" s="1"/>
  <c r="H86" i="24"/>
  <c r="J86" i="24" s="1"/>
  <c r="L86" i="24" s="1"/>
  <c r="O86" i="24" s="1"/>
  <c r="H102" i="24"/>
  <c r="J102" i="24" s="1"/>
  <c r="L102" i="24" s="1"/>
  <c r="O102" i="24" s="1"/>
  <c r="H80" i="24"/>
  <c r="J80" i="24" s="1"/>
  <c r="G44" i="24"/>
  <c r="I44" i="24" s="1"/>
  <c r="K44" i="24" s="1"/>
  <c r="G96" i="24"/>
  <c r="I96" i="24" s="1"/>
  <c r="K96" i="24" s="1"/>
  <c r="G100" i="24"/>
  <c r="I100" i="24" s="1"/>
  <c r="K100" i="24" s="1"/>
  <c r="H100" i="24"/>
  <c r="J100" i="24" s="1"/>
  <c r="G79" i="24"/>
  <c r="I79" i="24" s="1"/>
  <c r="K79" i="24" s="1"/>
  <c r="H61" i="24"/>
  <c r="J61" i="24" s="1"/>
  <c r="L61" i="24" s="1"/>
  <c r="O61" i="24" s="1"/>
  <c r="H35" i="24"/>
  <c r="J35" i="24" s="1"/>
  <c r="L35" i="24" s="1"/>
  <c r="O35" i="24" s="1"/>
  <c r="G81" i="24"/>
  <c r="I81" i="24" s="1"/>
  <c r="H79" i="24"/>
  <c r="J79" i="24" s="1"/>
  <c r="L79" i="24" s="1"/>
  <c r="O79" i="24" s="1"/>
  <c r="G98" i="24"/>
  <c r="I98" i="24" s="1"/>
  <c r="K98" i="24" s="1"/>
  <c r="H94" i="24"/>
  <c r="J94" i="24" s="1"/>
  <c r="L94" i="24" s="1"/>
  <c r="O94" i="24" s="1"/>
  <c r="G93" i="24"/>
  <c r="I93" i="24" s="1"/>
  <c r="H81" i="24"/>
  <c r="J81" i="24" s="1"/>
  <c r="H68" i="24"/>
  <c r="J68" i="24" s="1"/>
  <c r="L68" i="24" s="1"/>
  <c r="O68" i="24" s="1"/>
  <c r="G68" i="24"/>
  <c r="I68" i="24" s="1"/>
  <c r="K68" i="24" s="1"/>
  <c r="G115" i="24"/>
  <c r="I115" i="24" s="1"/>
  <c r="K115" i="24" s="1"/>
  <c r="G101" i="24"/>
  <c r="I101" i="24" s="1"/>
  <c r="K101" i="24" s="1"/>
  <c r="H103" i="24"/>
  <c r="J103" i="24" s="1"/>
  <c r="L103" i="24" s="1"/>
  <c r="O103" i="24" s="1"/>
  <c r="H101" i="24"/>
  <c r="J101" i="24" s="1"/>
  <c r="H97" i="24"/>
  <c r="J97" i="24" s="1"/>
  <c r="G27" i="24"/>
  <c r="I27" i="24" s="1"/>
  <c r="K27" i="24" s="1"/>
  <c r="G102" i="24"/>
  <c r="I102" i="24" s="1"/>
  <c r="K102" i="24" s="1"/>
  <c r="G83" i="24"/>
  <c r="I83" i="24" s="1"/>
  <c r="K83" i="24" s="1"/>
  <c r="G33" i="24"/>
  <c r="I33" i="24" s="1"/>
  <c r="G61" i="24"/>
  <c r="I61" i="24" s="1"/>
  <c r="K61" i="24" s="1"/>
  <c r="G87" i="24"/>
  <c r="I87" i="24" s="1"/>
  <c r="H53" i="24"/>
  <c r="J53" i="24" s="1"/>
  <c r="L53" i="24" s="1"/>
  <c r="O53" i="24" s="1"/>
  <c r="H75" i="24"/>
  <c r="J75" i="24" s="1"/>
  <c r="L75" i="24" s="1"/>
  <c r="O75" i="24" s="1"/>
  <c r="G124" i="24"/>
  <c r="I124" i="24" s="1"/>
  <c r="K124" i="24" s="1"/>
  <c r="K75" i="24"/>
  <c r="G88" i="24"/>
  <c r="I88" i="24" s="1"/>
  <c r="L88" i="24"/>
  <c r="O88" i="24" s="1"/>
  <c r="H136" i="24"/>
  <c r="J136" i="24" s="1"/>
  <c r="L136" i="24" s="1"/>
  <c r="O136" i="24" s="1"/>
  <c r="H87" i="24"/>
  <c r="J87" i="24" s="1"/>
  <c r="G54" i="24"/>
  <c r="I54" i="24" s="1"/>
  <c r="H33" i="24"/>
  <c r="J33" i="24" s="1"/>
  <c r="L33" i="24" s="1"/>
  <c r="O33" i="24" s="1"/>
  <c r="G136" i="24"/>
  <c r="I136" i="24" s="1"/>
  <c r="K136" i="24" s="1"/>
  <c r="H83" i="24"/>
  <c r="J83" i="24" s="1"/>
  <c r="L83" i="24" s="1"/>
  <c r="O83" i="24" s="1"/>
  <c r="G129" i="24"/>
  <c r="I129" i="24" s="1"/>
  <c r="H129" i="24"/>
  <c r="J129" i="24" s="1"/>
  <c r="H91" i="24"/>
  <c r="J91" i="24" s="1"/>
  <c r="G91" i="24"/>
  <c r="I91" i="24" s="1"/>
  <c r="H92" i="24"/>
  <c r="J92" i="24" s="1"/>
  <c r="G92" i="24"/>
  <c r="I92" i="24" s="1"/>
  <c r="G97" i="24"/>
  <c r="I97" i="24" s="1"/>
  <c r="K97" i="24" s="1"/>
  <c r="H76" i="24"/>
  <c r="J76" i="24" s="1"/>
  <c r="G76" i="24"/>
  <c r="I76" i="24" s="1"/>
  <c r="H99" i="24"/>
  <c r="J99" i="24" s="1"/>
  <c r="G99" i="24"/>
  <c r="I99" i="24" s="1"/>
  <c r="H95" i="24"/>
  <c r="J95" i="24" s="1"/>
  <c r="G95" i="24"/>
  <c r="I95" i="24" s="1"/>
  <c r="H72" i="24"/>
  <c r="J72" i="24" s="1"/>
  <c r="G72" i="24"/>
  <c r="I72" i="24" s="1"/>
  <c r="G139" i="24"/>
  <c r="I139" i="24" s="1"/>
  <c r="K139" i="24" s="1"/>
  <c r="H139" i="24"/>
  <c r="J139" i="24" s="1"/>
  <c r="G123" i="24"/>
  <c r="I123" i="24" s="1"/>
  <c r="H123" i="24"/>
  <c r="J123" i="24" s="1"/>
  <c r="H109" i="24"/>
  <c r="J109" i="24" s="1"/>
  <c r="G109" i="24"/>
  <c r="I109" i="24" s="1"/>
  <c r="G122" i="24"/>
  <c r="I122" i="24" s="1"/>
  <c r="H122" i="24"/>
  <c r="J122" i="24" s="1"/>
  <c r="H106" i="24"/>
  <c r="J106" i="24" s="1"/>
  <c r="G106" i="24"/>
  <c r="I106" i="24" s="1"/>
  <c r="G125" i="24"/>
  <c r="I125" i="24" s="1"/>
  <c r="H125" i="24"/>
  <c r="J125" i="24" s="1"/>
  <c r="H70" i="24"/>
  <c r="J70" i="24" s="1"/>
  <c r="G70" i="24"/>
  <c r="I70" i="24" s="1"/>
  <c r="G64" i="24"/>
  <c r="I64" i="24" s="1"/>
  <c r="H64" i="24"/>
  <c r="J64" i="24" s="1"/>
  <c r="G34" i="24"/>
  <c r="I34" i="24" s="1"/>
  <c r="H34" i="24"/>
  <c r="J34" i="24" s="1"/>
  <c r="G116" i="24"/>
  <c r="I116" i="24" s="1"/>
  <c r="H116" i="24"/>
  <c r="J116" i="24" s="1"/>
  <c r="L77" i="24"/>
  <c r="O77" i="24" s="1"/>
  <c r="L73" i="24"/>
  <c r="O73" i="24" s="1"/>
  <c r="G58" i="24"/>
  <c r="I58" i="24" s="1"/>
  <c r="H58" i="24"/>
  <c r="J58" i="24" s="1"/>
  <c r="G31" i="24"/>
  <c r="I31" i="24" s="1"/>
  <c r="H31" i="24"/>
  <c r="J31" i="24" s="1"/>
  <c r="K35" i="24"/>
  <c r="G59" i="24"/>
  <c r="I59" i="24" s="1"/>
  <c r="H59" i="24"/>
  <c r="J59" i="24" s="1"/>
  <c r="G51" i="24"/>
  <c r="I51" i="24" s="1"/>
  <c r="H51" i="24"/>
  <c r="J51" i="24" s="1"/>
  <c r="G41" i="24"/>
  <c r="I41" i="24" s="1"/>
  <c r="H41" i="24"/>
  <c r="J41" i="24" s="1"/>
  <c r="G57" i="24"/>
  <c r="I57" i="24" s="1"/>
  <c r="H57" i="24"/>
  <c r="J57" i="24" s="1"/>
  <c r="G55" i="24"/>
  <c r="I55" i="24" s="1"/>
  <c r="H55" i="24"/>
  <c r="J55" i="24" s="1"/>
  <c r="L54" i="24"/>
  <c r="O54" i="24" s="1"/>
  <c r="G135" i="24"/>
  <c r="I135" i="24" s="1"/>
  <c r="H135" i="24"/>
  <c r="J135" i="24" s="1"/>
  <c r="G134" i="24"/>
  <c r="I134" i="24" s="1"/>
  <c r="H134" i="24"/>
  <c r="J134" i="24" s="1"/>
  <c r="G137" i="24"/>
  <c r="I137" i="24" s="1"/>
  <c r="H137" i="24"/>
  <c r="J137" i="24" s="1"/>
  <c r="L124" i="24"/>
  <c r="O124" i="24" s="1"/>
  <c r="G117" i="24"/>
  <c r="I117" i="24" s="1"/>
  <c r="H117" i="24"/>
  <c r="J117" i="24" s="1"/>
  <c r="H119" i="24"/>
  <c r="J119" i="24" s="1"/>
  <c r="G119" i="24"/>
  <c r="I119" i="24" s="1"/>
  <c r="G128" i="24"/>
  <c r="I128" i="24" s="1"/>
  <c r="H128" i="24"/>
  <c r="J128" i="24" s="1"/>
  <c r="H105" i="24"/>
  <c r="J105" i="24" s="1"/>
  <c r="G105" i="24"/>
  <c r="I105" i="24" s="1"/>
  <c r="H82" i="24"/>
  <c r="J82" i="24" s="1"/>
  <c r="G82" i="24"/>
  <c r="I82" i="24" s="1"/>
  <c r="G60" i="24"/>
  <c r="I60" i="24" s="1"/>
  <c r="H60" i="24"/>
  <c r="J60" i="24" s="1"/>
  <c r="G25" i="24"/>
  <c r="I25" i="24" s="1"/>
  <c r="H25" i="24"/>
  <c r="J25" i="24" s="1"/>
  <c r="G107" i="24"/>
  <c r="I107" i="24" s="1"/>
  <c r="H107" i="24"/>
  <c r="J107" i="24" s="1"/>
  <c r="L96" i="24"/>
  <c r="O96" i="24" s="1"/>
  <c r="H90" i="24"/>
  <c r="J90" i="24" s="1"/>
  <c r="G90" i="24"/>
  <c r="I90" i="24" s="1"/>
  <c r="L98" i="24"/>
  <c r="O98" i="24" s="1"/>
  <c r="H89" i="24"/>
  <c r="J89" i="24" s="1"/>
  <c r="G89" i="24"/>
  <c r="I89" i="24" s="1"/>
  <c r="G52" i="24"/>
  <c r="I52" i="24" s="1"/>
  <c r="H52" i="24"/>
  <c r="J52" i="24" s="1"/>
  <c r="G49" i="24"/>
  <c r="I49" i="24" s="1"/>
  <c r="H49" i="24"/>
  <c r="J49" i="24" s="1"/>
  <c r="G48" i="24"/>
  <c r="I48" i="24" s="1"/>
  <c r="H48" i="24"/>
  <c r="J48" i="24" s="1"/>
  <c r="L40" i="24"/>
  <c r="O40" i="24" s="1"/>
  <c r="G28" i="24"/>
  <c r="I28" i="24" s="1"/>
  <c r="H28" i="24"/>
  <c r="J28" i="24" s="1"/>
  <c r="G26" i="24"/>
  <c r="I26" i="24" s="1"/>
  <c r="H26" i="24"/>
  <c r="J26" i="24" s="1"/>
  <c r="H21" i="24"/>
  <c r="J21" i="24" s="1"/>
  <c r="G21" i="24"/>
  <c r="I21" i="24" s="1"/>
  <c r="H56" i="24"/>
  <c r="J56" i="24" s="1"/>
  <c r="G56" i="24"/>
  <c r="I56" i="24" s="1"/>
  <c r="H62" i="24"/>
  <c r="J62" i="24" s="1"/>
  <c r="G62" i="24"/>
  <c r="I62" i="24" s="1"/>
  <c r="G45" i="24"/>
  <c r="I45" i="24" s="1"/>
  <c r="H45" i="24"/>
  <c r="J45" i="24" s="1"/>
  <c r="G43" i="24"/>
  <c r="I43" i="24" s="1"/>
  <c r="H43" i="24"/>
  <c r="J43" i="24" s="1"/>
  <c r="G22" i="24"/>
  <c r="I22" i="24" s="1"/>
  <c r="H22" i="24"/>
  <c r="J22" i="24" s="1"/>
  <c r="G131" i="24"/>
  <c r="I131" i="24" s="1"/>
  <c r="H131" i="24"/>
  <c r="J131" i="24" s="1"/>
  <c r="G133" i="24"/>
  <c r="I133" i="24" s="1"/>
  <c r="H133" i="24"/>
  <c r="J133" i="24" s="1"/>
  <c r="G113" i="24"/>
  <c r="I113" i="24" s="1"/>
  <c r="H113" i="24"/>
  <c r="J113" i="24" s="1"/>
  <c r="G132" i="24"/>
  <c r="I132" i="24" s="1"/>
  <c r="H132" i="24"/>
  <c r="J132" i="24" s="1"/>
  <c r="G114" i="24"/>
  <c r="I114" i="24" s="1"/>
  <c r="H114" i="24"/>
  <c r="J114" i="24" s="1"/>
  <c r="G126" i="24"/>
  <c r="I126" i="24" s="1"/>
  <c r="H126" i="24"/>
  <c r="J126" i="24" s="1"/>
  <c r="G111" i="24"/>
  <c r="I111" i="24" s="1"/>
  <c r="H111" i="24"/>
  <c r="J111" i="24" s="1"/>
  <c r="H78" i="24"/>
  <c r="J78" i="24" s="1"/>
  <c r="G78" i="24"/>
  <c r="I78" i="24" s="1"/>
  <c r="G66" i="24"/>
  <c r="I66" i="24" s="1"/>
  <c r="H66" i="24"/>
  <c r="J66" i="24" s="1"/>
  <c r="G47" i="24"/>
  <c r="I47" i="24" s="1"/>
  <c r="H47" i="24"/>
  <c r="J47" i="24" s="1"/>
  <c r="G32" i="24"/>
  <c r="I32" i="24" s="1"/>
  <c r="H32" i="24"/>
  <c r="J32" i="24" s="1"/>
  <c r="H108" i="24"/>
  <c r="J108" i="24" s="1"/>
  <c r="G108" i="24"/>
  <c r="I108" i="24" s="1"/>
  <c r="K73" i="24"/>
  <c r="K69" i="24"/>
  <c r="G39" i="24"/>
  <c r="I39" i="24" s="1"/>
  <c r="H39" i="24"/>
  <c r="J39" i="24" s="1"/>
  <c r="G138" i="24"/>
  <c r="I138" i="24" s="1"/>
  <c r="H138" i="24"/>
  <c r="J138" i="24" s="1"/>
  <c r="G63" i="24"/>
  <c r="I63" i="24" s="1"/>
  <c r="H63" i="24"/>
  <c r="J63" i="24" s="1"/>
  <c r="G50" i="24"/>
  <c r="I50" i="24" s="1"/>
  <c r="H50" i="24"/>
  <c r="J50" i="24" s="1"/>
  <c r="L115" i="24"/>
  <c r="O115" i="24" s="1"/>
  <c r="H42" i="24"/>
  <c r="J42" i="24" s="1"/>
  <c r="G42" i="24"/>
  <c r="I42" i="24" s="1"/>
  <c r="H30" i="24"/>
  <c r="J30" i="24" s="1"/>
  <c r="G30" i="24"/>
  <c r="I30" i="24" s="1"/>
  <c r="L27" i="24"/>
  <c r="O27" i="24" s="1"/>
  <c r="G67" i="24"/>
  <c r="I67" i="24" s="1"/>
  <c r="H67" i="24"/>
  <c r="J67" i="24" s="1"/>
  <c r="K53" i="24"/>
  <c r="L44" i="24"/>
  <c r="O44" i="24" s="1"/>
  <c r="G127" i="24"/>
  <c r="I127" i="24" s="1"/>
  <c r="H127" i="24"/>
  <c r="J127" i="24" s="1"/>
  <c r="G121" i="24"/>
  <c r="I121" i="24" s="1"/>
  <c r="H121" i="24"/>
  <c r="J121" i="24" s="1"/>
  <c r="G118" i="24"/>
  <c r="I118" i="24" s="1"/>
  <c r="H118" i="24"/>
  <c r="J118" i="24" s="1"/>
  <c r="G130" i="24"/>
  <c r="I130" i="24" s="1"/>
  <c r="H130" i="24"/>
  <c r="J130" i="24" s="1"/>
  <c r="G112" i="24"/>
  <c r="I112" i="24" s="1"/>
  <c r="H112" i="24"/>
  <c r="J112" i="24" s="1"/>
  <c r="G120" i="24"/>
  <c r="I120" i="24" s="1"/>
  <c r="H120" i="24"/>
  <c r="J120" i="24" s="1"/>
  <c r="H74" i="24"/>
  <c r="J74" i="24" s="1"/>
  <c r="G74" i="24"/>
  <c r="I74" i="24" s="1"/>
  <c r="H46" i="24"/>
  <c r="J46" i="24" s="1"/>
  <c r="G46" i="24"/>
  <c r="I46" i="24" s="1"/>
  <c r="G37" i="24"/>
  <c r="I37" i="24" s="1"/>
  <c r="H37" i="24"/>
  <c r="J37" i="24" s="1"/>
  <c r="H38" i="24"/>
  <c r="J38" i="24" s="1"/>
  <c r="G38" i="24"/>
  <c r="I38" i="24" s="1"/>
  <c r="H110" i="24"/>
  <c r="J110" i="24" s="1"/>
  <c r="G110" i="24"/>
  <c r="I110" i="24" s="1"/>
  <c r="K103" i="24"/>
  <c r="K94" i="24"/>
  <c r="L93" i="24"/>
  <c r="O93" i="24" s="1"/>
  <c r="G65" i="24"/>
  <c r="I65" i="24" s="1"/>
  <c r="H65" i="24"/>
  <c r="J65" i="24" s="1"/>
  <c r="G23" i="24"/>
  <c r="I23" i="24" s="1"/>
  <c r="H23" i="24"/>
  <c r="J23" i="24" s="1"/>
  <c r="H29" i="24"/>
  <c r="J29" i="24" s="1"/>
  <c r="G29" i="24"/>
  <c r="I29" i="24" s="1"/>
  <c r="K24" i="24"/>
  <c r="P40" i="27" l="1"/>
  <c r="P67" i="29"/>
  <c r="P72" i="30"/>
  <c r="P68" i="28"/>
  <c r="S122" i="28"/>
  <c r="Q122" i="28"/>
  <c r="R122" i="28"/>
  <c r="M122" i="28"/>
  <c r="R119" i="28"/>
  <c r="S119" i="28"/>
  <c r="Q119" i="28"/>
  <c r="M119" i="28"/>
  <c r="P119" i="28" s="1"/>
  <c r="Q127" i="28"/>
  <c r="R127" i="28"/>
  <c r="S127" i="28"/>
  <c r="M127" i="28"/>
  <c r="S59" i="28"/>
  <c r="Q59" i="28"/>
  <c r="R59" i="28"/>
  <c r="M59" i="28"/>
  <c r="P59" i="28" s="1"/>
  <c r="S29" i="28"/>
  <c r="Q29" i="28"/>
  <c r="R29" i="28"/>
  <c r="M29" i="28"/>
  <c r="P29" i="28" s="1"/>
  <c r="S36" i="28"/>
  <c r="R36" i="28"/>
  <c r="Q36" i="28"/>
  <c r="M36" i="28"/>
  <c r="P36" i="28" s="1"/>
  <c r="S25" i="28"/>
  <c r="Q25" i="28"/>
  <c r="R25" i="28"/>
  <c r="M25" i="28"/>
  <c r="Q56" i="28"/>
  <c r="R56" i="28"/>
  <c r="S56" i="28"/>
  <c r="M56" i="28"/>
  <c r="R60" i="28"/>
  <c r="S60" i="28"/>
  <c r="Q60" i="28"/>
  <c r="M60" i="28"/>
  <c r="R27" i="28"/>
  <c r="Q27" i="28"/>
  <c r="S27" i="28"/>
  <c r="M27" i="28"/>
  <c r="S88" i="28"/>
  <c r="R88" i="28"/>
  <c r="Q88" i="28"/>
  <c r="M88" i="28"/>
  <c r="Q48" i="28"/>
  <c r="S48" i="28"/>
  <c r="R48" i="28"/>
  <c r="M48" i="28"/>
  <c r="Q132" i="28"/>
  <c r="R132" i="28"/>
  <c r="S132" i="28"/>
  <c r="M132" i="28"/>
  <c r="P132" i="28" s="1"/>
  <c r="Q86" i="28"/>
  <c r="R86" i="28"/>
  <c r="S86" i="28"/>
  <c r="M86" i="28"/>
  <c r="S112" i="28"/>
  <c r="R112" i="28"/>
  <c r="Q112" i="28"/>
  <c r="M112" i="28"/>
  <c r="R67" i="28"/>
  <c r="S67" i="28"/>
  <c r="Q67" i="28"/>
  <c r="M67" i="28"/>
  <c r="Q42" i="28"/>
  <c r="R42" i="28"/>
  <c r="S42" i="28"/>
  <c r="M42" i="28"/>
  <c r="Q120" i="28"/>
  <c r="R120" i="28"/>
  <c r="S120" i="28"/>
  <c r="M120" i="28"/>
  <c r="S55" i="28"/>
  <c r="R55" i="28"/>
  <c r="Q55" i="28"/>
  <c r="M55" i="28"/>
  <c r="S55" i="29"/>
  <c r="Q55" i="29"/>
  <c r="R55" i="29"/>
  <c r="M55" i="29"/>
  <c r="S130" i="29"/>
  <c r="R130" i="29"/>
  <c r="Q130" i="29"/>
  <c r="M130" i="29"/>
  <c r="Q33" i="29"/>
  <c r="S33" i="29"/>
  <c r="R33" i="29"/>
  <c r="M33" i="29"/>
  <c r="P33" i="29" s="1"/>
  <c r="Q80" i="29"/>
  <c r="S80" i="29"/>
  <c r="R80" i="29"/>
  <c r="M80" i="29"/>
  <c r="P80" i="29" s="1"/>
  <c r="R119" i="29"/>
  <c r="Q119" i="29"/>
  <c r="S119" i="29"/>
  <c r="M119" i="29"/>
  <c r="P119" i="29" s="1"/>
  <c r="S21" i="29"/>
  <c r="Q21" i="29"/>
  <c r="R21" i="29"/>
  <c r="M21" i="29"/>
  <c r="P21" i="29" s="1"/>
  <c r="S74" i="29"/>
  <c r="Q74" i="29"/>
  <c r="R74" i="29"/>
  <c r="M74" i="29"/>
  <c r="Q109" i="29"/>
  <c r="R109" i="29"/>
  <c r="S109" i="29"/>
  <c r="M109" i="29"/>
  <c r="P109" i="29" s="1"/>
  <c r="S114" i="29"/>
  <c r="Q114" i="29"/>
  <c r="R114" i="29"/>
  <c r="M114" i="29"/>
  <c r="S121" i="29"/>
  <c r="Q121" i="29"/>
  <c r="R121" i="29"/>
  <c r="M121" i="29"/>
  <c r="S123" i="29"/>
  <c r="Q123" i="29"/>
  <c r="R123" i="29"/>
  <c r="M123" i="29"/>
  <c r="P123" i="29" s="1"/>
  <c r="Q90" i="29"/>
  <c r="S90" i="29"/>
  <c r="R90" i="29"/>
  <c r="M90" i="29"/>
  <c r="P90" i="29" s="1"/>
  <c r="R28" i="29"/>
  <c r="S28" i="29"/>
  <c r="Q28" i="29"/>
  <c r="M28" i="29"/>
  <c r="S99" i="29"/>
  <c r="R99" i="29"/>
  <c r="Q99" i="29"/>
  <c r="M99" i="29"/>
  <c r="Q124" i="29"/>
  <c r="S124" i="29"/>
  <c r="R124" i="29"/>
  <c r="M124" i="29"/>
  <c r="P124" i="29" s="1"/>
  <c r="Q108" i="29"/>
  <c r="S108" i="29"/>
  <c r="R108" i="29"/>
  <c r="M108" i="29"/>
  <c r="S60" i="29"/>
  <c r="Q60" i="29"/>
  <c r="R60" i="29"/>
  <c r="M60" i="29"/>
  <c r="Q134" i="27"/>
  <c r="R134" i="27"/>
  <c r="S134" i="27"/>
  <c r="M134" i="27"/>
  <c r="R94" i="27"/>
  <c r="Q94" i="27"/>
  <c r="S94" i="27"/>
  <c r="M94" i="27"/>
  <c r="P94" i="27" s="1"/>
  <c r="Q39" i="27"/>
  <c r="S39" i="27"/>
  <c r="R39" i="27"/>
  <c r="M39" i="27"/>
  <c r="Q131" i="27"/>
  <c r="R131" i="27"/>
  <c r="S131" i="27"/>
  <c r="M131" i="27"/>
  <c r="Q26" i="27"/>
  <c r="R26" i="27"/>
  <c r="S26" i="27"/>
  <c r="M26" i="27"/>
  <c r="S121" i="27"/>
  <c r="Q121" i="27"/>
  <c r="R121" i="27"/>
  <c r="M121" i="27"/>
  <c r="P121" i="27" s="1"/>
  <c r="S42" i="27"/>
  <c r="Q42" i="27"/>
  <c r="R42" i="27"/>
  <c r="M42" i="27"/>
  <c r="Q79" i="27"/>
  <c r="S79" i="27"/>
  <c r="R79" i="27"/>
  <c r="M79" i="27"/>
  <c r="S65" i="27"/>
  <c r="Q65" i="27"/>
  <c r="R65" i="27"/>
  <c r="M65" i="27"/>
  <c r="Q23" i="27"/>
  <c r="R23" i="27"/>
  <c r="S23" i="27"/>
  <c r="M23" i="27"/>
  <c r="Q67" i="27"/>
  <c r="S67" i="27"/>
  <c r="R67" i="27"/>
  <c r="M67" i="27"/>
  <c r="Q130" i="27"/>
  <c r="S130" i="27"/>
  <c r="R130" i="27"/>
  <c r="M130" i="27"/>
  <c r="P130" i="27" s="1"/>
  <c r="Q50" i="27"/>
  <c r="S50" i="27"/>
  <c r="R50" i="27"/>
  <c r="M50" i="27"/>
  <c r="P50" i="27" s="1"/>
  <c r="R59" i="27"/>
  <c r="Q59" i="27"/>
  <c r="S59" i="27"/>
  <c r="M59" i="27"/>
  <c r="P59" i="27" s="1"/>
  <c r="S99" i="27"/>
  <c r="Q99" i="27"/>
  <c r="R99" i="27"/>
  <c r="M99" i="27"/>
  <c r="Q20" i="27"/>
  <c r="R20" i="27"/>
  <c r="S20" i="27"/>
  <c r="M20" i="27"/>
  <c r="R45" i="30"/>
  <c r="S45" i="30"/>
  <c r="Q45" i="30"/>
  <c r="M45" i="30"/>
  <c r="R72" i="30"/>
  <c r="Q72" i="30"/>
  <c r="S72" i="30"/>
  <c r="M72" i="30"/>
  <c r="M71" i="30"/>
  <c r="P71" i="30" s="1"/>
  <c r="R71" i="30"/>
  <c r="Q71" i="30"/>
  <c r="S71" i="30"/>
  <c r="Q133" i="30"/>
  <c r="S133" i="30"/>
  <c r="R133" i="30"/>
  <c r="M133" i="30"/>
  <c r="P133" i="30" s="1"/>
  <c r="Q99" i="30"/>
  <c r="R99" i="30"/>
  <c r="S99" i="30"/>
  <c r="M99" i="30"/>
  <c r="Q38" i="30"/>
  <c r="R38" i="30"/>
  <c r="S38" i="30"/>
  <c r="M38" i="30"/>
  <c r="Q100" i="30"/>
  <c r="R100" i="30"/>
  <c r="S100" i="30"/>
  <c r="M100" i="30"/>
  <c r="P100" i="30" s="1"/>
  <c r="S109" i="30"/>
  <c r="R109" i="30"/>
  <c r="Q109" i="30"/>
  <c r="M109" i="30"/>
  <c r="Q85" i="30"/>
  <c r="S85" i="30"/>
  <c r="R85" i="30"/>
  <c r="M85" i="30"/>
  <c r="Q57" i="30"/>
  <c r="S57" i="30"/>
  <c r="R57" i="30"/>
  <c r="M57" i="30"/>
  <c r="Q87" i="30"/>
  <c r="R87" i="30"/>
  <c r="S87" i="30"/>
  <c r="M87" i="30"/>
  <c r="P87" i="30" s="1"/>
  <c r="M81" i="30"/>
  <c r="P81" i="30" s="1"/>
  <c r="Q81" i="30"/>
  <c r="S81" i="30"/>
  <c r="R81" i="30"/>
  <c r="R47" i="30"/>
  <c r="Q47" i="30"/>
  <c r="S47" i="30"/>
  <c r="M47" i="30"/>
  <c r="R112" i="30"/>
  <c r="Q112" i="30"/>
  <c r="S112" i="30"/>
  <c r="M112" i="30"/>
  <c r="Q124" i="30"/>
  <c r="S124" i="30"/>
  <c r="R124" i="30"/>
  <c r="M124" i="30"/>
  <c r="S117" i="30"/>
  <c r="Q117" i="30"/>
  <c r="R117" i="30"/>
  <c r="M117" i="30"/>
  <c r="Q127" i="30"/>
  <c r="S127" i="30"/>
  <c r="R127" i="30"/>
  <c r="M127" i="30"/>
  <c r="R137" i="30"/>
  <c r="Q137" i="30"/>
  <c r="S137" i="30"/>
  <c r="M137" i="30"/>
  <c r="S78" i="30"/>
  <c r="Q78" i="30"/>
  <c r="R78" i="30"/>
  <c r="M78" i="30"/>
  <c r="P78" i="30" s="1"/>
  <c r="R138" i="30"/>
  <c r="S138" i="30"/>
  <c r="Q138" i="30"/>
  <c r="M138" i="30"/>
  <c r="R50" i="30"/>
  <c r="Q50" i="30"/>
  <c r="S50" i="30"/>
  <c r="M50" i="30"/>
  <c r="P50" i="30" s="1"/>
  <c r="Q66" i="30"/>
  <c r="S66" i="30"/>
  <c r="R66" i="30"/>
  <c r="M66" i="30"/>
  <c r="P66" i="30" s="1"/>
  <c r="P127" i="30"/>
  <c r="P57" i="30"/>
  <c r="P117" i="30"/>
  <c r="P85" i="30"/>
  <c r="P38" i="30"/>
  <c r="P109" i="30"/>
  <c r="P74" i="29"/>
  <c r="P26" i="27"/>
  <c r="P122" i="28"/>
  <c r="P25" i="28"/>
  <c r="R124" i="28"/>
  <c r="S124" i="28"/>
  <c r="Q124" i="28"/>
  <c r="M124" i="28"/>
  <c r="S115" i="28"/>
  <c r="R115" i="28"/>
  <c r="Q115" i="28"/>
  <c r="M115" i="28"/>
  <c r="P115" i="28" s="1"/>
  <c r="Q68" i="28"/>
  <c r="R68" i="28"/>
  <c r="S68" i="28"/>
  <c r="M68" i="28"/>
  <c r="R116" i="28"/>
  <c r="Q116" i="28"/>
  <c r="S116" i="28"/>
  <c r="M116" i="28"/>
  <c r="P116" i="28" s="1"/>
  <c r="Q37" i="28"/>
  <c r="S37" i="28"/>
  <c r="R37" i="28"/>
  <c r="M37" i="28"/>
  <c r="P37" i="28" s="1"/>
  <c r="R103" i="28"/>
  <c r="S103" i="28"/>
  <c r="Q103" i="28"/>
  <c r="M103" i="28"/>
  <c r="P103" i="28" s="1"/>
  <c r="S94" i="28"/>
  <c r="R94" i="28"/>
  <c r="Q94" i="28"/>
  <c r="M94" i="28"/>
  <c r="P94" i="28" s="1"/>
  <c r="S63" i="28"/>
  <c r="R63" i="28"/>
  <c r="Q63" i="28"/>
  <c r="M63" i="28"/>
  <c r="P63" i="28" s="1"/>
  <c r="R84" i="28"/>
  <c r="Q84" i="28"/>
  <c r="S84" i="28"/>
  <c r="M84" i="28"/>
  <c r="P84" i="28" s="1"/>
  <c r="S139" i="28"/>
  <c r="Q139" i="28"/>
  <c r="R139" i="28"/>
  <c r="M139" i="28"/>
  <c r="S71" i="28"/>
  <c r="Q71" i="28"/>
  <c r="R71" i="28"/>
  <c r="M71" i="28"/>
  <c r="P71" i="28" s="1"/>
  <c r="Q75" i="28"/>
  <c r="S75" i="28"/>
  <c r="R75" i="28"/>
  <c r="M75" i="28"/>
  <c r="P75" i="28" s="1"/>
  <c r="S64" i="28"/>
  <c r="Q64" i="28"/>
  <c r="R64" i="28"/>
  <c r="M64" i="28"/>
  <c r="P64" i="28" s="1"/>
  <c r="S121" i="28"/>
  <c r="Q121" i="28"/>
  <c r="R121" i="28"/>
  <c r="M121" i="28"/>
  <c r="P121" i="28" s="1"/>
  <c r="S70" i="28"/>
  <c r="Q70" i="28"/>
  <c r="R70" i="28"/>
  <c r="M70" i="28"/>
  <c r="S100" i="28"/>
  <c r="Q100" i="28"/>
  <c r="R100" i="28"/>
  <c r="M100" i="28"/>
  <c r="S88" i="29"/>
  <c r="R88" i="29"/>
  <c r="Q88" i="29"/>
  <c r="M88" i="29"/>
  <c r="R127" i="29"/>
  <c r="S127" i="29"/>
  <c r="Q127" i="29"/>
  <c r="M127" i="29"/>
  <c r="P127" i="29" s="1"/>
  <c r="S77" i="29"/>
  <c r="R77" i="29"/>
  <c r="Q77" i="29"/>
  <c r="M77" i="29"/>
  <c r="P77" i="29" s="1"/>
  <c r="Q36" i="29"/>
  <c r="R36" i="29"/>
  <c r="S36" i="29"/>
  <c r="M36" i="29"/>
  <c r="P36" i="29" s="1"/>
  <c r="S134" i="29"/>
  <c r="R134" i="29"/>
  <c r="Q134" i="29"/>
  <c r="M134" i="29"/>
  <c r="P134" i="29" s="1"/>
  <c r="Q48" i="29"/>
  <c r="S48" i="29"/>
  <c r="R48" i="29"/>
  <c r="M48" i="29"/>
  <c r="S129" i="29"/>
  <c r="Q129" i="29"/>
  <c r="R129" i="29"/>
  <c r="M129" i="29"/>
  <c r="P129" i="29" s="1"/>
  <c r="S100" i="29"/>
  <c r="Q100" i="29"/>
  <c r="R100" i="29"/>
  <c r="M100" i="29"/>
  <c r="P100" i="29" s="1"/>
  <c r="S53" i="29"/>
  <c r="R53" i="29"/>
  <c r="Q53" i="29"/>
  <c r="M53" i="29"/>
  <c r="P53" i="29" s="1"/>
  <c r="Q137" i="29"/>
  <c r="R137" i="29"/>
  <c r="S137" i="29"/>
  <c r="M137" i="29"/>
  <c r="R135" i="29"/>
  <c r="Q135" i="29"/>
  <c r="S135" i="29"/>
  <c r="M135" i="29"/>
  <c r="P135" i="29" s="1"/>
  <c r="S84" i="29"/>
  <c r="Q84" i="29"/>
  <c r="R84" i="29"/>
  <c r="M84" i="29"/>
  <c r="P84" i="29" s="1"/>
  <c r="Q62" i="29"/>
  <c r="S62" i="29"/>
  <c r="R62" i="29"/>
  <c r="M62" i="29"/>
  <c r="P62" i="29" s="1"/>
  <c r="S59" i="29"/>
  <c r="R59" i="29"/>
  <c r="Q59" i="29"/>
  <c r="M59" i="29"/>
  <c r="P59" i="29" s="1"/>
  <c r="Q94" i="29"/>
  <c r="R94" i="29"/>
  <c r="S94" i="29"/>
  <c r="M94" i="29"/>
  <c r="R27" i="29"/>
  <c r="S27" i="29"/>
  <c r="Q27" i="29"/>
  <c r="M27" i="29"/>
  <c r="P27" i="29" s="1"/>
  <c r="Q126" i="27"/>
  <c r="R126" i="27"/>
  <c r="S126" i="27"/>
  <c r="M126" i="27"/>
  <c r="P126" i="27" s="1"/>
  <c r="Q81" i="27"/>
  <c r="S81" i="27"/>
  <c r="R81" i="27"/>
  <c r="M81" i="27"/>
  <c r="P81" i="27" s="1"/>
  <c r="R40" i="27"/>
  <c r="Q40" i="27"/>
  <c r="S40" i="27"/>
  <c r="M40" i="27"/>
  <c r="S98" i="27"/>
  <c r="R98" i="27"/>
  <c r="Q98" i="27"/>
  <c r="M98" i="27"/>
  <c r="Q93" i="27"/>
  <c r="S93" i="27"/>
  <c r="R93" i="27"/>
  <c r="M93" i="27"/>
  <c r="P93" i="27" s="1"/>
  <c r="Q107" i="27"/>
  <c r="S107" i="27"/>
  <c r="R107" i="27"/>
  <c r="M107" i="27"/>
  <c r="Q119" i="27"/>
  <c r="S119" i="27"/>
  <c r="R119" i="27"/>
  <c r="M119" i="27"/>
  <c r="P119" i="27" s="1"/>
  <c r="R138" i="27"/>
  <c r="S138" i="27"/>
  <c r="Q138" i="27"/>
  <c r="M138" i="27"/>
  <c r="P138" i="27" s="1"/>
  <c r="S112" i="27"/>
  <c r="Q112" i="27"/>
  <c r="R112" i="27"/>
  <c r="M112" i="27"/>
  <c r="P112" i="27" s="1"/>
  <c r="Q35" i="27"/>
  <c r="S35" i="27"/>
  <c r="R35" i="27"/>
  <c r="M35" i="27"/>
  <c r="Q84" i="27"/>
  <c r="S84" i="27"/>
  <c r="R84" i="27"/>
  <c r="M84" i="27"/>
  <c r="P84" i="27" s="1"/>
  <c r="S68" i="27"/>
  <c r="R68" i="27"/>
  <c r="Q68" i="27"/>
  <c r="M68" i="27"/>
  <c r="P68" i="27" s="1"/>
  <c r="R86" i="27"/>
  <c r="S86" i="27"/>
  <c r="Q86" i="27"/>
  <c r="M86" i="27"/>
  <c r="P86" i="27" s="1"/>
  <c r="S52" i="27"/>
  <c r="Q52" i="27"/>
  <c r="R52" i="27"/>
  <c r="M52" i="27"/>
  <c r="R89" i="27"/>
  <c r="Q89" i="27"/>
  <c r="S89" i="27"/>
  <c r="M89" i="27"/>
  <c r="P89" i="27" s="1"/>
  <c r="R107" i="30"/>
  <c r="Q107" i="30"/>
  <c r="S107" i="30"/>
  <c r="M107" i="30"/>
  <c r="P107" i="30" s="1"/>
  <c r="Q103" i="30"/>
  <c r="R103" i="30"/>
  <c r="S103" i="30"/>
  <c r="M103" i="30"/>
  <c r="P103" i="30" s="1"/>
  <c r="R41" i="30"/>
  <c r="Q41" i="30"/>
  <c r="S41" i="30"/>
  <c r="M41" i="30"/>
  <c r="P41" i="30" s="1"/>
  <c r="Q135" i="30"/>
  <c r="R135" i="30"/>
  <c r="S135" i="30"/>
  <c r="M135" i="30"/>
  <c r="P135" i="30" s="1"/>
  <c r="R73" i="30"/>
  <c r="S73" i="30"/>
  <c r="Q73" i="30"/>
  <c r="M73" i="30"/>
  <c r="P73" i="30" s="1"/>
  <c r="Q120" i="30"/>
  <c r="S120" i="30"/>
  <c r="M120" i="30"/>
  <c r="P120" i="30" s="1"/>
  <c r="R120" i="30"/>
  <c r="S25" i="30"/>
  <c r="Q25" i="30"/>
  <c r="R25" i="30"/>
  <c r="M25" i="30"/>
  <c r="P25" i="30" s="1"/>
  <c r="M79" i="30"/>
  <c r="P79" i="30" s="1"/>
  <c r="Q79" i="30"/>
  <c r="S79" i="30"/>
  <c r="R79" i="30"/>
  <c r="S111" i="30"/>
  <c r="R111" i="30"/>
  <c r="Q111" i="30"/>
  <c r="M111" i="30"/>
  <c r="P111" i="30" s="1"/>
  <c r="Q125" i="30"/>
  <c r="S125" i="30"/>
  <c r="R125" i="30"/>
  <c r="M125" i="30"/>
  <c r="P125" i="30" s="1"/>
  <c r="P97" i="30"/>
  <c r="P45" i="30"/>
  <c r="P138" i="30"/>
  <c r="P137" i="30"/>
  <c r="P137" i="29"/>
  <c r="P28" i="29"/>
  <c r="P88" i="29"/>
  <c r="P55" i="29"/>
  <c r="P20" i="27"/>
  <c r="P107" i="27"/>
  <c r="P79" i="27"/>
  <c r="P134" i="27"/>
  <c r="P42" i="27"/>
  <c r="P124" i="28"/>
  <c r="P27" i="28"/>
  <c r="P70" i="28"/>
  <c r="P67" i="28"/>
  <c r="P86" i="28"/>
  <c r="R125" i="28"/>
  <c r="Q125" i="28"/>
  <c r="S125" i="28"/>
  <c r="M125" i="28"/>
  <c r="Q93" i="28"/>
  <c r="S93" i="28"/>
  <c r="R93" i="28"/>
  <c r="M93" i="28"/>
  <c r="P93" i="28" s="1"/>
  <c r="S123" i="28"/>
  <c r="R123" i="28"/>
  <c r="Q123" i="28"/>
  <c r="M123" i="28"/>
  <c r="P123" i="28" s="1"/>
  <c r="R135" i="28"/>
  <c r="Q135" i="28"/>
  <c r="S135" i="28"/>
  <c r="M135" i="28"/>
  <c r="P135" i="28" s="1"/>
  <c r="R73" i="28"/>
  <c r="S73" i="28"/>
  <c r="Q73" i="28"/>
  <c r="M73" i="28"/>
  <c r="P73" i="28" s="1"/>
  <c r="R87" i="28"/>
  <c r="S87" i="28"/>
  <c r="Q87" i="28"/>
  <c r="M87" i="28"/>
  <c r="P87" i="28" s="1"/>
  <c r="R44" i="28"/>
  <c r="S44" i="28"/>
  <c r="Q44" i="28"/>
  <c r="M44" i="28"/>
  <c r="S99" i="28"/>
  <c r="R99" i="28"/>
  <c r="Q99" i="28"/>
  <c r="M99" i="28"/>
  <c r="P99" i="28" s="1"/>
  <c r="S45" i="28"/>
  <c r="Q45" i="28"/>
  <c r="R45" i="28"/>
  <c r="M45" i="28"/>
  <c r="P45" i="28" s="1"/>
  <c r="R72" i="28"/>
  <c r="Q72" i="28"/>
  <c r="S72" i="28"/>
  <c r="M72" i="28"/>
  <c r="P72" i="28" s="1"/>
  <c r="S106" i="28"/>
  <c r="R106" i="28"/>
  <c r="Q106" i="28"/>
  <c r="M106" i="28"/>
  <c r="P106" i="28" s="1"/>
  <c r="S69" i="28"/>
  <c r="Q69" i="28"/>
  <c r="R69" i="28"/>
  <c r="M69" i="28"/>
  <c r="P69" i="28" s="1"/>
  <c r="R43" i="28"/>
  <c r="S43" i="28"/>
  <c r="Q43" i="28"/>
  <c r="M43" i="28"/>
  <c r="P43" i="28" s="1"/>
  <c r="R108" i="28"/>
  <c r="Q108" i="28"/>
  <c r="S108" i="28"/>
  <c r="M108" i="28"/>
  <c r="S79" i="28"/>
  <c r="R79" i="28"/>
  <c r="Q79" i="28"/>
  <c r="M79" i="28"/>
  <c r="P79" i="28" s="1"/>
  <c r="S113" i="28"/>
  <c r="R113" i="28"/>
  <c r="Q113" i="28"/>
  <c r="M113" i="28"/>
  <c r="Q76" i="28"/>
  <c r="R76" i="28"/>
  <c r="S76" i="28"/>
  <c r="M76" i="28"/>
  <c r="P76" i="28" s="1"/>
  <c r="S110" i="28"/>
  <c r="R110" i="28"/>
  <c r="Q110" i="28"/>
  <c r="M110" i="28"/>
  <c r="P110" i="28" s="1"/>
  <c r="S98" i="28"/>
  <c r="R98" i="28"/>
  <c r="Q98" i="28"/>
  <c r="M98" i="28"/>
  <c r="P98" i="28" s="1"/>
  <c r="R117" i="28"/>
  <c r="S117" i="28"/>
  <c r="Q117" i="28"/>
  <c r="M117" i="28"/>
  <c r="P117" i="28" s="1"/>
  <c r="Q134" i="28"/>
  <c r="R134" i="28"/>
  <c r="S134" i="28"/>
  <c r="M134" i="28"/>
  <c r="P134" i="28" s="1"/>
  <c r="Q39" i="28"/>
  <c r="R39" i="28"/>
  <c r="S39" i="28"/>
  <c r="M39" i="28"/>
  <c r="P39" i="28" s="1"/>
  <c r="R92" i="28"/>
  <c r="S92" i="28"/>
  <c r="Q92" i="28"/>
  <c r="M92" i="28"/>
  <c r="S136" i="29"/>
  <c r="Q136" i="29"/>
  <c r="R136" i="29"/>
  <c r="M136" i="29"/>
  <c r="P136" i="29" s="1"/>
  <c r="Q38" i="29"/>
  <c r="R38" i="29"/>
  <c r="S38" i="29"/>
  <c r="M38" i="29"/>
  <c r="S34" i="29"/>
  <c r="Q34" i="29"/>
  <c r="R34" i="29"/>
  <c r="M34" i="29"/>
  <c r="P34" i="29" s="1"/>
  <c r="S46" i="29"/>
  <c r="R46" i="29"/>
  <c r="Q46" i="29"/>
  <c r="M46" i="29"/>
  <c r="Q70" i="29"/>
  <c r="S70" i="29"/>
  <c r="R70" i="29"/>
  <c r="M70" i="29"/>
  <c r="P70" i="29" s="1"/>
  <c r="Q98" i="29"/>
  <c r="R98" i="29"/>
  <c r="S98" i="29"/>
  <c r="M98" i="29"/>
  <c r="P98" i="29" s="1"/>
  <c r="R131" i="29"/>
  <c r="Q131" i="29"/>
  <c r="S131" i="29"/>
  <c r="M131" i="29"/>
  <c r="P131" i="29" s="1"/>
  <c r="Q111" i="29"/>
  <c r="S111" i="29"/>
  <c r="R111" i="29"/>
  <c r="M111" i="29"/>
  <c r="P111" i="29" s="1"/>
  <c r="R29" i="29"/>
  <c r="S29" i="29"/>
  <c r="Q29" i="29"/>
  <c r="M29" i="29"/>
  <c r="P29" i="29" s="1"/>
  <c r="Q40" i="29"/>
  <c r="R40" i="29"/>
  <c r="S40" i="29"/>
  <c r="M40" i="29"/>
  <c r="R49" i="29"/>
  <c r="S49" i="29"/>
  <c r="Q49" i="29"/>
  <c r="M49" i="29"/>
  <c r="P49" i="29" s="1"/>
  <c r="S105" i="29"/>
  <c r="R105" i="29"/>
  <c r="Q105" i="29"/>
  <c r="M105" i="29"/>
  <c r="S102" i="29"/>
  <c r="Q102" i="29"/>
  <c r="R102" i="29"/>
  <c r="M102" i="29"/>
  <c r="P102" i="29" s="1"/>
  <c r="S85" i="29"/>
  <c r="Q85" i="29"/>
  <c r="R85" i="29"/>
  <c r="M85" i="29"/>
  <c r="P85" i="29" s="1"/>
  <c r="R104" i="29"/>
  <c r="Q104" i="29"/>
  <c r="S104" i="29"/>
  <c r="M104" i="29"/>
  <c r="P104" i="29" s="1"/>
  <c r="S54" i="29"/>
  <c r="R54" i="29"/>
  <c r="Q54" i="29"/>
  <c r="M54" i="29"/>
  <c r="P54" i="29" s="1"/>
  <c r="R115" i="29"/>
  <c r="S115" i="29"/>
  <c r="Q115" i="29"/>
  <c r="M115" i="29"/>
  <c r="P115" i="29" s="1"/>
  <c r="Q87" i="29"/>
  <c r="S87" i="29"/>
  <c r="R87" i="29"/>
  <c r="M87" i="29"/>
  <c r="P87" i="29" s="1"/>
  <c r="R128" i="29"/>
  <c r="S128" i="29"/>
  <c r="Q128" i="29"/>
  <c r="M128" i="29"/>
  <c r="S118" i="29"/>
  <c r="Q118" i="29"/>
  <c r="R118" i="29"/>
  <c r="M118" i="29"/>
  <c r="P118" i="29" s="1"/>
  <c r="R96" i="29"/>
  <c r="Q96" i="29"/>
  <c r="S96" i="29"/>
  <c r="M96" i="29"/>
  <c r="P96" i="29" s="1"/>
  <c r="S75" i="29"/>
  <c r="Q75" i="29"/>
  <c r="R75" i="29"/>
  <c r="M75" i="29"/>
  <c r="P75" i="29" s="1"/>
  <c r="S126" i="29"/>
  <c r="Q126" i="29"/>
  <c r="R126" i="29"/>
  <c r="M126" i="29"/>
  <c r="P126" i="29" s="1"/>
  <c r="R93" i="29"/>
  <c r="Q93" i="29"/>
  <c r="S93" i="29"/>
  <c r="M93" i="29"/>
  <c r="P93" i="29" s="1"/>
  <c r="S103" i="29"/>
  <c r="R103" i="29"/>
  <c r="Q103" i="29"/>
  <c r="M103" i="29"/>
  <c r="P103" i="29" s="1"/>
  <c r="Q91" i="29"/>
  <c r="S91" i="29"/>
  <c r="R91" i="29"/>
  <c r="M91" i="29"/>
  <c r="P91" i="29" s="1"/>
  <c r="X91" i="29" s="1"/>
  <c r="S57" i="29"/>
  <c r="R57" i="29"/>
  <c r="Q57" i="29"/>
  <c r="M57" i="29"/>
  <c r="P57" i="29" s="1"/>
  <c r="Q47" i="29"/>
  <c r="S47" i="29"/>
  <c r="R47" i="29"/>
  <c r="M47" i="29"/>
  <c r="P47" i="29" s="1"/>
  <c r="Q39" i="29"/>
  <c r="S39" i="29"/>
  <c r="R39" i="29"/>
  <c r="M39" i="29"/>
  <c r="P39" i="29" s="1"/>
  <c r="Q31" i="29"/>
  <c r="S31" i="29"/>
  <c r="R31" i="29"/>
  <c r="M31" i="29"/>
  <c r="P31" i="29" s="1"/>
  <c r="R37" i="27"/>
  <c r="Q37" i="27"/>
  <c r="S37" i="27"/>
  <c r="M37" i="27"/>
  <c r="P37" i="27" s="1"/>
  <c r="R64" i="27"/>
  <c r="S64" i="27"/>
  <c r="Q64" i="27"/>
  <c r="M64" i="27"/>
  <c r="S100" i="27"/>
  <c r="Q100" i="27"/>
  <c r="R100" i="27"/>
  <c r="M100" i="27"/>
  <c r="P100" i="27" s="1"/>
  <c r="S102" i="27"/>
  <c r="Q102" i="27"/>
  <c r="R102" i="27"/>
  <c r="M102" i="27"/>
  <c r="P102" i="27" s="1"/>
  <c r="R73" i="27"/>
  <c r="S73" i="27"/>
  <c r="Q73" i="27"/>
  <c r="M73" i="27"/>
  <c r="P73" i="27" s="1"/>
  <c r="S45" i="27"/>
  <c r="R45" i="27"/>
  <c r="Q45" i="27"/>
  <c r="M45" i="27"/>
  <c r="P45" i="27" s="1"/>
  <c r="S118" i="27"/>
  <c r="Q118" i="27"/>
  <c r="R118" i="27"/>
  <c r="M118" i="27"/>
  <c r="Q87" i="27"/>
  <c r="S87" i="27"/>
  <c r="R87" i="27"/>
  <c r="M87" i="27"/>
  <c r="P87" i="27" s="1"/>
  <c r="S111" i="27"/>
  <c r="Q111" i="27"/>
  <c r="R111" i="27"/>
  <c r="M111" i="27"/>
  <c r="P111" i="27" s="1"/>
  <c r="R31" i="27"/>
  <c r="Q31" i="27"/>
  <c r="S31" i="27"/>
  <c r="M31" i="27"/>
  <c r="P31" i="27" s="1"/>
  <c r="Q71" i="27"/>
  <c r="R71" i="27"/>
  <c r="S71" i="27"/>
  <c r="M71" i="27"/>
  <c r="P71" i="27" s="1"/>
  <c r="S101" i="27"/>
  <c r="R101" i="27"/>
  <c r="Q101" i="27"/>
  <c r="M101" i="27"/>
  <c r="P101" i="27" s="1"/>
  <c r="S27" i="27"/>
  <c r="Q27" i="27"/>
  <c r="R27" i="27"/>
  <c r="M27" i="27"/>
  <c r="P27" i="27" s="1"/>
  <c r="R38" i="27"/>
  <c r="Q38" i="27"/>
  <c r="S38" i="27"/>
  <c r="M38" i="27"/>
  <c r="P38" i="27" s="1"/>
  <c r="Q95" i="27"/>
  <c r="S95" i="27"/>
  <c r="R95" i="27"/>
  <c r="M95" i="27"/>
  <c r="P95" i="27" s="1"/>
  <c r="S55" i="27"/>
  <c r="R55" i="27"/>
  <c r="Q55" i="27"/>
  <c r="M55" i="27"/>
  <c r="P55" i="27" s="1"/>
  <c r="R103" i="27"/>
  <c r="S103" i="27"/>
  <c r="Q103" i="27"/>
  <c r="M103" i="27"/>
  <c r="P103" i="27" s="1"/>
  <c r="R110" i="27"/>
  <c r="S110" i="27"/>
  <c r="Q110" i="27"/>
  <c r="M110" i="27"/>
  <c r="P110" i="27" s="1"/>
  <c r="S133" i="27"/>
  <c r="Q133" i="27"/>
  <c r="R133" i="27"/>
  <c r="M133" i="27"/>
  <c r="P133" i="27" s="1"/>
  <c r="Q85" i="27"/>
  <c r="S85" i="27"/>
  <c r="R85" i="27"/>
  <c r="M85" i="27"/>
  <c r="P85" i="27" s="1"/>
  <c r="S123" i="27"/>
  <c r="Q123" i="27"/>
  <c r="R123" i="27"/>
  <c r="M123" i="27"/>
  <c r="P123" i="27" s="1"/>
  <c r="R83" i="27"/>
  <c r="Q83" i="27"/>
  <c r="S83" i="27"/>
  <c r="M83" i="27"/>
  <c r="P83" i="27" s="1"/>
  <c r="Q127" i="27"/>
  <c r="S127" i="27"/>
  <c r="R127" i="27"/>
  <c r="M127" i="27"/>
  <c r="P127" i="27" s="1"/>
  <c r="Q70" i="27"/>
  <c r="S70" i="27"/>
  <c r="R70" i="27"/>
  <c r="M70" i="27"/>
  <c r="P70" i="27" s="1"/>
  <c r="R122" i="27"/>
  <c r="S122" i="27"/>
  <c r="Q122" i="27"/>
  <c r="M122" i="27"/>
  <c r="R60" i="27"/>
  <c r="Q60" i="27"/>
  <c r="S60" i="27"/>
  <c r="M60" i="27"/>
  <c r="P60" i="27" s="1"/>
  <c r="R91" i="27"/>
  <c r="S91" i="27"/>
  <c r="Q91" i="27"/>
  <c r="M91" i="27"/>
  <c r="P91" i="27" s="1"/>
  <c r="S28" i="30"/>
  <c r="Q28" i="30"/>
  <c r="M28" i="30"/>
  <c r="P28" i="30" s="1"/>
  <c r="R28" i="30"/>
  <c r="Q134" i="30"/>
  <c r="S134" i="30"/>
  <c r="R134" i="30"/>
  <c r="M134" i="30"/>
  <c r="P134" i="30" s="1"/>
  <c r="Q82" i="30"/>
  <c r="S82" i="30"/>
  <c r="R82" i="30"/>
  <c r="M82" i="30"/>
  <c r="P82" i="30" s="1"/>
  <c r="R136" i="30"/>
  <c r="S136" i="30"/>
  <c r="Q136" i="30"/>
  <c r="M136" i="30"/>
  <c r="P136" i="30" s="1"/>
  <c r="R55" i="30"/>
  <c r="Q55" i="30"/>
  <c r="S55" i="30"/>
  <c r="M55" i="30"/>
  <c r="P55" i="30" s="1"/>
  <c r="R67" i="30"/>
  <c r="M67" i="30"/>
  <c r="P67" i="30" s="1"/>
  <c r="S67" i="30"/>
  <c r="Q67" i="30"/>
  <c r="S90" i="30"/>
  <c r="R90" i="30"/>
  <c r="Q90" i="30"/>
  <c r="M90" i="30"/>
  <c r="P90" i="30" s="1"/>
  <c r="R91" i="30"/>
  <c r="Q91" i="30"/>
  <c r="S91" i="30"/>
  <c r="M91" i="30"/>
  <c r="P91" i="30" s="1"/>
  <c r="R40" i="30"/>
  <c r="Q40" i="30"/>
  <c r="S40" i="30"/>
  <c r="M40" i="30"/>
  <c r="P40" i="30" s="1"/>
  <c r="Q96" i="30"/>
  <c r="R96" i="30"/>
  <c r="S96" i="30"/>
  <c r="M96" i="30"/>
  <c r="P96" i="30" s="1"/>
  <c r="R27" i="30"/>
  <c r="S27" i="30"/>
  <c r="Q27" i="30"/>
  <c r="M27" i="30"/>
  <c r="P27" i="30" s="1"/>
  <c r="Q131" i="30"/>
  <c r="S131" i="30"/>
  <c r="R131" i="30"/>
  <c r="M131" i="30"/>
  <c r="P131" i="30" s="1"/>
  <c r="S48" i="30"/>
  <c r="Q48" i="30"/>
  <c r="M48" i="30"/>
  <c r="P48" i="30" s="1"/>
  <c r="R48" i="30"/>
  <c r="R106" i="30"/>
  <c r="S106" i="30"/>
  <c r="Q106" i="30"/>
  <c r="M106" i="30"/>
  <c r="P106" i="30" s="1"/>
  <c r="S60" i="30"/>
  <c r="Q60" i="30"/>
  <c r="M60" i="30"/>
  <c r="P60" i="30" s="1"/>
  <c r="R60" i="30"/>
  <c r="M42" i="30"/>
  <c r="P42" i="30" s="1"/>
  <c r="R42" i="30"/>
  <c r="Q42" i="30"/>
  <c r="S42" i="30"/>
  <c r="S26" i="30"/>
  <c r="R26" i="30"/>
  <c r="Q26" i="30"/>
  <c r="M26" i="30"/>
  <c r="P26" i="30" s="1"/>
  <c r="S123" i="30"/>
  <c r="Q123" i="30"/>
  <c r="M123" i="30"/>
  <c r="R123" i="30"/>
  <c r="M128" i="30"/>
  <c r="R128" i="30"/>
  <c r="S128" i="30"/>
  <c r="Q128" i="30"/>
  <c r="Q77" i="30"/>
  <c r="R77" i="30"/>
  <c r="S77" i="30"/>
  <c r="M77" i="30"/>
  <c r="P77" i="30" s="1"/>
  <c r="Q36" i="30"/>
  <c r="R36" i="30"/>
  <c r="S36" i="30"/>
  <c r="M36" i="30"/>
  <c r="P36" i="30" s="1"/>
  <c r="S33" i="30"/>
  <c r="Q33" i="30"/>
  <c r="R33" i="30"/>
  <c r="M33" i="30"/>
  <c r="P33" i="30" s="1"/>
  <c r="Q51" i="30"/>
  <c r="S51" i="30"/>
  <c r="R51" i="30"/>
  <c r="M51" i="30"/>
  <c r="P51" i="30" s="1"/>
  <c r="Q76" i="30"/>
  <c r="S76" i="30"/>
  <c r="R76" i="30"/>
  <c r="M76" i="30"/>
  <c r="P76" i="30" s="1"/>
  <c r="R98" i="30"/>
  <c r="S98" i="30"/>
  <c r="Q98" i="30"/>
  <c r="M98" i="30"/>
  <c r="P98" i="30" s="1"/>
  <c r="S74" i="30"/>
  <c r="Q74" i="30"/>
  <c r="R74" i="30"/>
  <c r="M74" i="30"/>
  <c r="P74" i="30" s="1"/>
  <c r="R22" i="30"/>
  <c r="Q22" i="30"/>
  <c r="S22" i="30"/>
  <c r="M22" i="30"/>
  <c r="P22" i="30" s="1"/>
  <c r="S20" i="30"/>
  <c r="R20" i="30"/>
  <c r="Q20" i="30"/>
  <c r="M20" i="30"/>
  <c r="P124" i="30"/>
  <c r="P121" i="29"/>
  <c r="P128" i="29"/>
  <c r="P99" i="29"/>
  <c r="P108" i="29"/>
  <c r="P40" i="29"/>
  <c r="X40" i="29" s="1"/>
  <c r="AC40" i="29" s="1"/>
  <c r="P64" i="27"/>
  <c r="X64" i="27" s="1"/>
  <c r="AC64" i="27" s="1"/>
  <c r="P35" i="27"/>
  <c r="P39" i="27"/>
  <c r="P118" i="27"/>
  <c r="P131" i="27"/>
  <c r="P99" i="27"/>
  <c r="P48" i="28"/>
  <c r="P120" i="28"/>
  <c r="P55" i="28"/>
  <c r="P92" i="28"/>
  <c r="P113" i="28"/>
  <c r="P88" i="28"/>
  <c r="S137" i="28"/>
  <c r="R137" i="28"/>
  <c r="Q137" i="28"/>
  <c r="M137" i="28"/>
  <c r="P137" i="28" s="1"/>
  <c r="R85" i="28"/>
  <c r="Q85" i="28"/>
  <c r="S85" i="28"/>
  <c r="M85" i="28"/>
  <c r="P85" i="28" s="1"/>
  <c r="Q77" i="28"/>
  <c r="S77" i="28"/>
  <c r="M77" i="28"/>
  <c r="P77" i="28" s="1"/>
  <c r="R77" i="28"/>
  <c r="R66" i="28"/>
  <c r="S66" i="28"/>
  <c r="Q66" i="28"/>
  <c r="M66" i="28"/>
  <c r="P66" i="28" s="1"/>
  <c r="Q28" i="28"/>
  <c r="R28" i="28"/>
  <c r="S28" i="28"/>
  <c r="M28" i="28"/>
  <c r="P28" i="28" s="1"/>
  <c r="Q96" i="28"/>
  <c r="R96" i="28"/>
  <c r="S96" i="28"/>
  <c r="M96" i="28"/>
  <c r="P96" i="28" s="1"/>
  <c r="R41" i="28"/>
  <c r="S41" i="28"/>
  <c r="Q41" i="28"/>
  <c r="M41" i="28"/>
  <c r="P41" i="28" s="1"/>
  <c r="Q58" i="28"/>
  <c r="R58" i="28"/>
  <c r="S58" i="28"/>
  <c r="M58" i="28"/>
  <c r="P58" i="28" s="1"/>
  <c r="R105" i="28"/>
  <c r="S105" i="28"/>
  <c r="Q105" i="28"/>
  <c r="M105" i="28"/>
  <c r="P105" i="28" s="1"/>
  <c r="R57" i="28"/>
  <c r="S57" i="28"/>
  <c r="Q57" i="28"/>
  <c r="M57" i="28"/>
  <c r="P57" i="28" s="1"/>
  <c r="S126" i="28"/>
  <c r="R126" i="28"/>
  <c r="Q126" i="28"/>
  <c r="M126" i="28"/>
  <c r="P126" i="28" s="1"/>
  <c r="Q118" i="28"/>
  <c r="S118" i="28"/>
  <c r="R118" i="28"/>
  <c r="M118" i="28"/>
  <c r="P118" i="28" s="1"/>
  <c r="Q22" i="28"/>
  <c r="S22" i="28"/>
  <c r="R22" i="28"/>
  <c r="M22" i="28"/>
  <c r="P22" i="28" s="1"/>
  <c r="S53" i="28"/>
  <c r="Q53" i="28"/>
  <c r="R53" i="28"/>
  <c r="M53" i="28"/>
  <c r="P53" i="28" s="1"/>
  <c r="R83" i="28"/>
  <c r="Q83" i="28"/>
  <c r="S83" i="28"/>
  <c r="M83" i="28"/>
  <c r="P83" i="28" s="1"/>
  <c r="R38" i="28"/>
  <c r="S38" i="28"/>
  <c r="Q38" i="28"/>
  <c r="M38" i="28"/>
  <c r="P38" i="28" s="1"/>
  <c r="S67" i="29"/>
  <c r="Q67" i="29"/>
  <c r="M67" i="29"/>
  <c r="R67" i="29"/>
  <c r="S133" i="29"/>
  <c r="Q133" i="29"/>
  <c r="R133" i="29"/>
  <c r="M133" i="29"/>
  <c r="P133" i="29" s="1"/>
  <c r="Q82" i="29"/>
  <c r="S82" i="29"/>
  <c r="R82" i="29"/>
  <c r="M82" i="29"/>
  <c r="P82" i="29" s="1"/>
  <c r="Q58" i="29"/>
  <c r="R58" i="29"/>
  <c r="S58" i="29"/>
  <c r="M58" i="29"/>
  <c r="P58" i="29" s="1"/>
  <c r="Q64" i="29"/>
  <c r="S64" i="29"/>
  <c r="R64" i="29"/>
  <c r="M64" i="29"/>
  <c r="P64" i="29" s="1"/>
  <c r="R76" i="29"/>
  <c r="S76" i="29"/>
  <c r="Q76" i="29"/>
  <c r="M76" i="29"/>
  <c r="P76" i="29" s="1"/>
  <c r="R22" i="29"/>
  <c r="Q22" i="29"/>
  <c r="S22" i="29"/>
  <c r="M22" i="29"/>
  <c r="P22" i="29" s="1"/>
  <c r="S63" i="29"/>
  <c r="R63" i="29"/>
  <c r="Q63" i="29"/>
  <c r="M63" i="29"/>
  <c r="P63" i="29" s="1"/>
  <c r="R50" i="29"/>
  <c r="S50" i="29"/>
  <c r="Q50" i="29"/>
  <c r="M50" i="29"/>
  <c r="P50" i="29" s="1"/>
  <c r="R132" i="29"/>
  <c r="S132" i="29"/>
  <c r="Q132" i="29"/>
  <c r="M132" i="29"/>
  <c r="P132" i="29" s="1"/>
  <c r="Q20" i="29"/>
  <c r="R20" i="29"/>
  <c r="S20" i="29"/>
  <c r="M20" i="29"/>
  <c r="P20" i="29" s="1"/>
  <c r="S112" i="29"/>
  <c r="R112" i="29"/>
  <c r="Q112" i="29"/>
  <c r="M112" i="29"/>
  <c r="P112" i="29" s="1"/>
  <c r="R86" i="29"/>
  <c r="Q86" i="29"/>
  <c r="S86" i="29"/>
  <c r="M86" i="29"/>
  <c r="P86" i="29" s="1"/>
  <c r="R125" i="29"/>
  <c r="Q125" i="29"/>
  <c r="S125" i="29"/>
  <c r="M125" i="29"/>
  <c r="P125" i="29" s="1"/>
  <c r="Q52" i="29"/>
  <c r="R52" i="29"/>
  <c r="S52" i="29"/>
  <c r="M52" i="29"/>
  <c r="P52" i="29" s="1"/>
  <c r="Q35" i="29"/>
  <c r="R35" i="29"/>
  <c r="S35" i="29"/>
  <c r="M35" i="29"/>
  <c r="P35" i="29" s="1"/>
  <c r="R72" i="27"/>
  <c r="S72" i="27"/>
  <c r="Q72" i="27"/>
  <c r="M72" i="27"/>
  <c r="P72" i="27" s="1"/>
  <c r="Q124" i="27"/>
  <c r="R124" i="27"/>
  <c r="S124" i="27"/>
  <c r="M124" i="27"/>
  <c r="P124" i="27" s="1"/>
  <c r="R21" i="27"/>
  <c r="S21" i="27"/>
  <c r="Q21" i="27"/>
  <c r="M21" i="27"/>
  <c r="P21" i="27" s="1"/>
  <c r="Q125" i="27"/>
  <c r="R125" i="27"/>
  <c r="S125" i="27"/>
  <c r="M125" i="27"/>
  <c r="P125" i="27" s="1"/>
  <c r="S80" i="27"/>
  <c r="R80" i="27"/>
  <c r="Q80" i="27"/>
  <c r="M80" i="27"/>
  <c r="P80" i="27" s="1"/>
  <c r="Q120" i="27"/>
  <c r="S120" i="27"/>
  <c r="R120" i="27"/>
  <c r="M120" i="27"/>
  <c r="P120" i="27" s="1"/>
  <c r="Q48" i="27"/>
  <c r="R48" i="27"/>
  <c r="S48" i="27"/>
  <c r="M48" i="27"/>
  <c r="P48" i="27" s="1"/>
  <c r="R36" i="27"/>
  <c r="S36" i="27"/>
  <c r="Q36" i="27"/>
  <c r="M36" i="27"/>
  <c r="P36" i="27" s="1"/>
  <c r="R108" i="27"/>
  <c r="S108" i="27"/>
  <c r="Q108" i="27"/>
  <c r="M108" i="27"/>
  <c r="P108" i="27" s="1"/>
  <c r="S32" i="27"/>
  <c r="Q32" i="27"/>
  <c r="R32" i="27"/>
  <c r="M32" i="27"/>
  <c r="P32" i="27" s="1"/>
  <c r="R33" i="27"/>
  <c r="S33" i="27"/>
  <c r="Q33" i="27"/>
  <c r="M33" i="27"/>
  <c r="P33" i="27" s="1"/>
  <c r="S77" i="27"/>
  <c r="R77" i="27"/>
  <c r="Q77" i="27"/>
  <c r="M77" i="27"/>
  <c r="P77" i="27" s="1"/>
  <c r="S109" i="27"/>
  <c r="R109" i="27"/>
  <c r="Q109" i="27"/>
  <c r="M109" i="27"/>
  <c r="P109" i="27" s="1"/>
  <c r="Q96" i="27"/>
  <c r="S96" i="27"/>
  <c r="R96" i="27"/>
  <c r="M96" i="27"/>
  <c r="P96" i="27" s="1"/>
  <c r="S51" i="27"/>
  <c r="R51" i="27"/>
  <c r="Q51" i="27"/>
  <c r="M51" i="27"/>
  <c r="P51" i="27" s="1"/>
  <c r="Q25" i="27"/>
  <c r="S25" i="27"/>
  <c r="R25" i="27"/>
  <c r="M25" i="27"/>
  <c r="P25" i="27" s="1"/>
  <c r="S95" i="30"/>
  <c r="R95" i="30"/>
  <c r="Q95" i="30"/>
  <c r="M95" i="30"/>
  <c r="P95" i="30" s="1"/>
  <c r="Q121" i="30"/>
  <c r="S121" i="30"/>
  <c r="R121" i="30"/>
  <c r="M121" i="30"/>
  <c r="P121" i="30" s="1"/>
  <c r="S61" i="30"/>
  <c r="R61" i="30"/>
  <c r="Q61" i="30"/>
  <c r="M61" i="30"/>
  <c r="P61" i="30" s="1"/>
  <c r="S129" i="30"/>
  <c r="Q129" i="30"/>
  <c r="R129" i="30"/>
  <c r="M129" i="30"/>
  <c r="P129" i="30" s="1"/>
  <c r="Q37" i="30"/>
  <c r="S37" i="30"/>
  <c r="R37" i="30"/>
  <c r="M37" i="30"/>
  <c r="P37" i="30" s="1"/>
  <c r="S104" i="30"/>
  <c r="Q104" i="30"/>
  <c r="R104" i="30"/>
  <c r="M104" i="30"/>
  <c r="P104" i="30" s="1"/>
  <c r="S126" i="30"/>
  <c r="Q126" i="30"/>
  <c r="R126" i="30"/>
  <c r="M126" i="30"/>
  <c r="P126" i="30" s="1"/>
  <c r="Q29" i="30"/>
  <c r="S29" i="30"/>
  <c r="R29" i="30"/>
  <c r="M29" i="30"/>
  <c r="P29" i="30" s="1"/>
  <c r="S64" i="30"/>
  <c r="Q64" i="30"/>
  <c r="M64" i="30"/>
  <c r="P64" i="30" s="1"/>
  <c r="R64" i="30"/>
  <c r="Q89" i="30"/>
  <c r="R89" i="30"/>
  <c r="S89" i="30"/>
  <c r="M89" i="30"/>
  <c r="P89" i="30" s="1"/>
  <c r="S52" i="30"/>
  <c r="R52" i="30"/>
  <c r="Q52" i="30"/>
  <c r="M52" i="30"/>
  <c r="P52" i="30" s="1"/>
  <c r="S35" i="30"/>
  <c r="Q35" i="30"/>
  <c r="R35" i="30"/>
  <c r="M35" i="30"/>
  <c r="P35" i="30" s="1"/>
  <c r="R80" i="30"/>
  <c r="S80" i="30"/>
  <c r="Q80" i="30"/>
  <c r="M80" i="30"/>
  <c r="P80" i="30" s="1"/>
  <c r="Q24" i="30"/>
  <c r="R24" i="30"/>
  <c r="S24" i="30"/>
  <c r="M24" i="30"/>
  <c r="P24" i="30" s="1"/>
  <c r="P130" i="29"/>
  <c r="P105" i="29"/>
  <c r="X105" i="29" s="1"/>
  <c r="Y105" i="29" s="1"/>
  <c r="P38" i="29"/>
  <c r="X38" i="29" s="1"/>
  <c r="P46" i="29"/>
  <c r="P83" i="29"/>
  <c r="P98" i="27"/>
  <c r="P65" i="27"/>
  <c r="P52" i="27"/>
  <c r="P23" i="27"/>
  <c r="P125" i="28"/>
  <c r="P127" i="28"/>
  <c r="P112" i="28"/>
  <c r="P42" i="28"/>
  <c r="P108" i="28"/>
  <c r="S101" i="28"/>
  <c r="R101" i="28"/>
  <c r="Q101" i="28"/>
  <c r="M101" i="28"/>
  <c r="P101" i="28" s="1"/>
  <c r="S78" i="28"/>
  <c r="R78" i="28"/>
  <c r="Q78" i="28"/>
  <c r="M78" i="28"/>
  <c r="P78" i="28" s="1"/>
  <c r="S33" i="28"/>
  <c r="Q33" i="28"/>
  <c r="R33" i="28"/>
  <c r="M33" i="28"/>
  <c r="P33" i="28" s="1"/>
  <c r="Q32" i="28"/>
  <c r="R32" i="28"/>
  <c r="S32" i="28"/>
  <c r="M32" i="28"/>
  <c r="P32" i="28" s="1"/>
  <c r="R65" i="28"/>
  <c r="Q65" i="28"/>
  <c r="S65" i="28"/>
  <c r="M65" i="28"/>
  <c r="P65" i="28" s="1"/>
  <c r="Q51" i="28"/>
  <c r="S51" i="28"/>
  <c r="R51" i="28"/>
  <c r="M51" i="28"/>
  <c r="P51" i="28" s="1"/>
  <c r="S111" i="28"/>
  <c r="Q111" i="28"/>
  <c r="R111" i="28"/>
  <c r="M111" i="28"/>
  <c r="P111" i="28" s="1"/>
  <c r="R133" i="28"/>
  <c r="S133" i="28"/>
  <c r="Q133" i="28"/>
  <c r="M133" i="28"/>
  <c r="P133" i="28" s="1"/>
  <c r="Q109" i="28"/>
  <c r="R109" i="28"/>
  <c r="S109" i="28"/>
  <c r="M109" i="28"/>
  <c r="P109" i="28" s="1"/>
  <c r="S80" i="28"/>
  <c r="R80" i="28"/>
  <c r="Q80" i="28"/>
  <c r="M80" i="28"/>
  <c r="P80" i="28" s="1"/>
  <c r="Q52" i="28"/>
  <c r="R52" i="28"/>
  <c r="S52" i="28"/>
  <c r="M52" i="28"/>
  <c r="P52" i="28" s="1"/>
  <c r="S26" i="28"/>
  <c r="Q26" i="28"/>
  <c r="R26" i="28"/>
  <c r="M26" i="28"/>
  <c r="P26" i="28" s="1"/>
  <c r="S81" i="28"/>
  <c r="Q81" i="28"/>
  <c r="R81" i="28"/>
  <c r="M81" i="28"/>
  <c r="P81" i="28" s="1"/>
  <c r="Q129" i="28"/>
  <c r="S129" i="28"/>
  <c r="R129" i="28"/>
  <c r="M129" i="28"/>
  <c r="P129" i="28" s="1"/>
  <c r="S31" i="28"/>
  <c r="Q31" i="28"/>
  <c r="R31" i="28"/>
  <c r="M31" i="28"/>
  <c r="P31" i="28" s="1"/>
  <c r="S23" i="28"/>
  <c r="Q23" i="28"/>
  <c r="R23" i="28"/>
  <c r="M23" i="28"/>
  <c r="P23" i="28" s="1"/>
  <c r="R20" i="28"/>
  <c r="S20" i="28"/>
  <c r="Q20" i="28"/>
  <c r="M20" i="28"/>
  <c r="P20" i="28" s="1"/>
  <c r="R102" i="28"/>
  <c r="S102" i="28"/>
  <c r="Q102" i="28"/>
  <c r="M102" i="28"/>
  <c r="P102" i="28" s="1"/>
  <c r="R139" i="29"/>
  <c r="Q139" i="29"/>
  <c r="S139" i="29"/>
  <c r="M139" i="29"/>
  <c r="P139" i="29" s="1"/>
  <c r="R81" i="29"/>
  <c r="Q81" i="29"/>
  <c r="M81" i="29"/>
  <c r="P81" i="29" s="1"/>
  <c r="S81" i="29"/>
  <c r="R95" i="29"/>
  <c r="S95" i="29"/>
  <c r="Q95" i="29"/>
  <c r="M95" i="29"/>
  <c r="P95" i="29" s="1"/>
  <c r="Q79" i="29"/>
  <c r="R79" i="29"/>
  <c r="S79" i="29"/>
  <c r="M79" i="29"/>
  <c r="P79" i="29" s="1"/>
  <c r="R72" i="29"/>
  <c r="Q72" i="29"/>
  <c r="S72" i="29"/>
  <c r="M72" i="29"/>
  <c r="P72" i="29" s="1"/>
  <c r="S116" i="29"/>
  <c r="Q116" i="29"/>
  <c r="M116" i="29"/>
  <c r="P116" i="29" s="1"/>
  <c r="R116" i="29"/>
  <c r="Q113" i="29"/>
  <c r="S113" i="29"/>
  <c r="R113" i="29"/>
  <c r="M113" i="29"/>
  <c r="P113" i="29" s="1"/>
  <c r="R117" i="29"/>
  <c r="S117" i="29"/>
  <c r="Q117" i="29"/>
  <c r="M117" i="29"/>
  <c r="P117" i="29" s="1"/>
  <c r="S61" i="29"/>
  <c r="R61" i="29"/>
  <c r="Q61" i="29"/>
  <c r="M61" i="29"/>
  <c r="P61" i="29" s="1"/>
  <c r="Q92" i="29"/>
  <c r="S92" i="29"/>
  <c r="R92" i="29"/>
  <c r="M92" i="29"/>
  <c r="P92" i="29" s="1"/>
  <c r="Q97" i="29"/>
  <c r="R97" i="29"/>
  <c r="S97" i="29"/>
  <c r="M97" i="29"/>
  <c r="P97" i="29" s="1"/>
  <c r="S47" i="27"/>
  <c r="R47" i="27"/>
  <c r="Q47" i="27"/>
  <c r="M47" i="27"/>
  <c r="P47" i="27" s="1"/>
  <c r="S44" i="27"/>
  <c r="Q44" i="27"/>
  <c r="R44" i="27"/>
  <c r="M44" i="27"/>
  <c r="P44" i="27" s="1"/>
  <c r="R82" i="27"/>
  <c r="Q82" i="27"/>
  <c r="S82" i="27"/>
  <c r="M82" i="27"/>
  <c r="P82" i="27" s="1"/>
  <c r="R34" i="27"/>
  <c r="S34" i="27"/>
  <c r="Q34" i="27"/>
  <c r="M34" i="27"/>
  <c r="P34" i="27" s="1"/>
  <c r="Q29" i="27"/>
  <c r="R29" i="27"/>
  <c r="S29" i="27"/>
  <c r="M29" i="27"/>
  <c r="P29" i="27" s="1"/>
  <c r="R58" i="27"/>
  <c r="S58" i="27"/>
  <c r="Q58" i="27"/>
  <c r="M58" i="27"/>
  <c r="P58" i="27" s="1"/>
  <c r="R104" i="27"/>
  <c r="S104" i="27"/>
  <c r="Q104" i="27"/>
  <c r="M104" i="27"/>
  <c r="P104" i="27" s="1"/>
  <c r="S116" i="27"/>
  <c r="Q116" i="27"/>
  <c r="R116" i="27"/>
  <c r="M116" i="27"/>
  <c r="P116" i="27" s="1"/>
  <c r="Q46" i="27"/>
  <c r="S46" i="27"/>
  <c r="R46" i="27"/>
  <c r="M46" i="27"/>
  <c r="P46" i="27" s="1"/>
  <c r="R78" i="27"/>
  <c r="S78" i="27"/>
  <c r="Q78" i="27"/>
  <c r="M78" i="27"/>
  <c r="P78" i="27" s="1"/>
  <c r="Q135" i="27"/>
  <c r="S135" i="27"/>
  <c r="R135" i="27"/>
  <c r="M135" i="27"/>
  <c r="P135" i="27" s="1"/>
  <c r="S54" i="27"/>
  <c r="R54" i="27"/>
  <c r="Q54" i="27"/>
  <c r="M54" i="27"/>
  <c r="P54" i="27" s="1"/>
  <c r="R130" i="30"/>
  <c r="S130" i="30"/>
  <c r="Q130" i="30"/>
  <c r="M130" i="30"/>
  <c r="P130" i="30" s="1"/>
  <c r="Q46" i="30"/>
  <c r="S46" i="30"/>
  <c r="R46" i="30"/>
  <c r="M46" i="30"/>
  <c r="P46" i="30" s="1"/>
  <c r="Q94" i="30"/>
  <c r="S94" i="30"/>
  <c r="R94" i="30"/>
  <c r="M94" i="30"/>
  <c r="P94" i="30" s="1"/>
  <c r="R30" i="30"/>
  <c r="S30" i="30"/>
  <c r="Q30" i="30"/>
  <c r="M30" i="30"/>
  <c r="P30" i="30" s="1"/>
  <c r="S113" i="30"/>
  <c r="R113" i="30"/>
  <c r="Q113" i="30"/>
  <c r="M113" i="30"/>
  <c r="P113" i="30" s="1"/>
  <c r="Q110" i="30"/>
  <c r="S110" i="30"/>
  <c r="R110" i="30"/>
  <c r="M110" i="30"/>
  <c r="P110" i="30" s="1"/>
  <c r="M58" i="30"/>
  <c r="P58" i="30" s="1"/>
  <c r="R58" i="30"/>
  <c r="Q58" i="30"/>
  <c r="S58" i="30"/>
  <c r="R84" i="30"/>
  <c r="S84" i="30"/>
  <c r="Q84" i="30"/>
  <c r="M84" i="30"/>
  <c r="P84" i="30" s="1"/>
  <c r="Q132" i="30"/>
  <c r="S132" i="30"/>
  <c r="R132" i="30"/>
  <c r="M132" i="30"/>
  <c r="P132" i="30" s="1"/>
  <c r="Q31" i="30"/>
  <c r="R31" i="30"/>
  <c r="S31" i="30"/>
  <c r="M31" i="30"/>
  <c r="P31" i="30" s="1"/>
  <c r="Q116" i="30"/>
  <c r="R116" i="30"/>
  <c r="S116" i="30"/>
  <c r="M116" i="30"/>
  <c r="P116" i="30" s="1"/>
  <c r="S105" i="30"/>
  <c r="R105" i="30"/>
  <c r="Q105" i="30"/>
  <c r="M105" i="30"/>
  <c r="P105" i="30" s="1"/>
  <c r="Q114" i="30"/>
  <c r="R114" i="30"/>
  <c r="S114" i="30"/>
  <c r="M114" i="30"/>
  <c r="P114" i="30" s="1"/>
  <c r="S59" i="30"/>
  <c r="R59" i="30"/>
  <c r="Q59" i="30"/>
  <c r="M59" i="30"/>
  <c r="P59" i="30" s="1"/>
  <c r="R88" i="30"/>
  <c r="S88" i="30"/>
  <c r="Q88" i="30"/>
  <c r="M88" i="30"/>
  <c r="P88" i="30" s="1"/>
  <c r="R93" i="30"/>
  <c r="Q93" i="30"/>
  <c r="S93" i="30"/>
  <c r="M93" i="30"/>
  <c r="P93" i="30" s="1"/>
  <c r="R69" i="30"/>
  <c r="Q69" i="30"/>
  <c r="S69" i="30"/>
  <c r="M69" i="30"/>
  <c r="P69" i="30" s="1"/>
  <c r="S62" i="30"/>
  <c r="Q62" i="30"/>
  <c r="R62" i="30"/>
  <c r="M62" i="30"/>
  <c r="P62" i="30" s="1"/>
  <c r="S44" i="30"/>
  <c r="Q44" i="30"/>
  <c r="M44" i="30"/>
  <c r="P44" i="30" s="1"/>
  <c r="R44" i="30"/>
  <c r="S122" i="30"/>
  <c r="R122" i="30"/>
  <c r="Q122" i="30"/>
  <c r="M122" i="30"/>
  <c r="P122" i="30" s="1"/>
  <c r="Q68" i="30"/>
  <c r="S68" i="30"/>
  <c r="R68" i="30"/>
  <c r="M68" i="30"/>
  <c r="P68" i="30" s="1"/>
  <c r="S54" i="30"/>
  <c r="R54" i="30"/>
  <c r="Q54" i="30"/>
  <c r="M54" i="30"/>
  <c r="P54" i="30" s="1"/>
  <c r="S21" i="30"/>
  <c r="R21" i="30"/>
  <c r="Q21" i="30"/>
  <c r="M21" i="30"/>
  <c r="P21" i="30" s="1"/>
  <c r="S49" i="30"/>
  <c r="R49" i="30"/>
  <c r="Q49" i="30"/>
  <c r="M49" i="30"/>
  <c r="P49" i="30" s="1"/>
  <c r="R70" i="30"/>
  <c r="S70" i="30"/>
  <c r="Q70" i="30"/>
  <c r="M70" i="30"/>
  <c r="P70" i="30" s="1"/>
  <c r="P123" i="30"/>
  <c r="P128" i="30"/>
  <c r="P47" i="30"/>
  <c r="P99" i="30"/>
  <c r="P112" i="30"/>
  <c r="P20" i="30"/>
  <c r="P48" i="29"/>
  <c r="P114" i="29"/>
  <c r="P94" i="29"/>
  <c r="P60" i="29"/>
  <c r="P122" i="27"/>
  <c r="P53" i="27"/>
  <c r="P67" i="27"/>
  <c r="P100" i="28"/>
  <c r="P97" i="28"/>
  <c r="P60" i="28"/>
  <c r="P139" i="28"/>
  <c r="P44" i="28"/>
  <c r="P56" i="28"/>
  <c r="Q107" i="28"/>
  <c r="S107" i="28"/>
  <c r="R107" i="28"/>
  <c r="M107" i="28"/>
  <c r="P107" i="28" s="1"/>
  <c r="R128" i="28"/>
  <c r="Q128" i="28"/>
  <c r="S128" i="28"/>
  <c r="M128" i="28"/>
  <c r="P128" i="28" s="1"/>
  <c r="R82" i="28"/>
  <c r="S82" i="28"/>
  <c r="Q82" i="28"/>
  <c r="M82" i="28"/>
  <c r="P82" i="28" s="1"/>
  <c r="S131" i="28"/>
  <c r="R131" i="28"/>
  <c r="Q131" i="28"/>
  <c r="M131" i="28"/>
  <c r="P131" i="28" s="1"/>
  <c r="S91" i="28"/>
  <c r="Q91" i="28"/>
  <c r="R91" i="28"/>
  <c r="M91" i="28"/>
  <c r="P91" i="28" s="1"/>
  <c r="R35" i="28"/>
  <c r="S35" i="28"/>
  <c r="Q35" i="28"/>
  <c r="M35" i="28"/>
  <c r="P35" i="28" s="1"/>
  <c r="S24" i="28"/>
  <c r="R24" i="28"/>
  <c r="Q24" i="28"/>
  <c r="M24" i="28"/>
  <c r="P24" i="28" s="1"/>
  <c r="Q97" i="28"/>
  <c r="S97" i="28"/>
  <c r="R97" i="28"/>
  <c r="M97" i="28"/>
  <c r="R74" i="28"/>
  <c r="Q74" i="28"/>
  <c r="S74" i="28"/>
  <c r="M74" i="28"/>
  <c r="P74" i="28" s="1"/>
  <c r="Q34" i="28"/>
  <c r="S34" i="28"/>
  <c r="R34" i="28"/>
  <c r="M34" i="28"/>
  <c r="P34" i="28" s="1"/>
  <c r="S50" i="28"/>
  <c r="R50" i="28"/>
  <c r="Q50" i="28"/>
  <c r="M50" i="28"/>
  <c r="P50" i="28" s="1"/>
  <c r="S95" i="28"/>
  <c r="R95" i="28"/>
  <c r="Q95" i="28"/>
  <c r="M95" i="28"/>
  <c r="P95" i="28" s="1"/>
  <c r="S40" i="28"/>
  <c r="R40" i="28"/>
  <c r="Q40" i="28"/>
  <c r="M40" i="28"/>
  <c r="P40" i="28" s="1"/>
  <c r="S62" i="28"/>
  <c r="Q62" i="28"/>
  <c r="R62" i="28"/>
  <c r="M62" i="28"/>
  <c r="P62" i="28" s="1"/>
  <c r="R138" i="28"/>
  <c r="S138" i="28"/>
  <c r="Q138" i="28"/>
  <c r="M138" i="28"/>
  <c r="P138" i="28" s="1"/>
  <c r="R130" i="28"/>
  <c r="Q130" i="28"/>
  <c r="S130" i="28"/>
  <c r="M130" i="28"/>
  <c r="P130" i="28" s="1"/>
  <c r="S21" i="28"/>
  <c r="Q21" i="28"/>
  <c r="R21" i="28"/>
  <c r="M21" i="28"/>
  <c r="P21" i="28" s="1"/>
  <c r="Q104" i="28"/>
  <c r="S104" i="28"/>
  <c r="R104" i="28"/>
  <c r="M104" i="28"/>
  <c r="P104" i="28" s="1"/>
  <c r="Q89" i="28"/>
  <c r="S89" i="28"/>
  <c r="R89" i="28"/>
  <c r="M89" i="28"/>
  <c r="P89" i="28" s="1"/>
  <c r="S114" i="28"/>
  <c r="Q114" i="28"/>
  <c r="R114" i="28"/>
  <c r="M114" i="28"/>
  <c r="P114" i="28" s="1"/>
  <c r="Q61" i="28"/>
  <c r="S61" i="28"/>
  <c r="R61" i="28"/>
  <c r="M61" i="28"/>
  <c r="P61" i="28" s="1"/>
  <c r="Q136" i="28"/>
  <c r="S136" i="28"/>
  <c r="R136" i="28"/>
  <c r="M136" i="28"/>
  <c r="P136" i="28" s="1"/>
  <c r="S49" i="28"/>
  <c r="Q49" i="28"/>
  <c r="R49" i="28"/>
  <c r="M49" i="28"/>
  <c r="P49" i="28" s="1"/>
  <c r="S90" i="28"/>
  <c r="R90" i="28"/>
  <c r="Q90" i="28"/>
  <c r="M90" i="28"/>
  <c r="P90" i="28" s="1"/>
  <c r="S47" i="28"/>
  <c r="R47" i="28"/>
  <c r="Q47" i="28"/>
  <c r="M47" i="28"/>
  <c r="P47" i="28" s="1"/>
  <c r="S46" i="28"/>
  <c r="Q46" i="28"/>
  <c r="R46" i="28"/>
  <c r="M46" i="28"/>
  <c r="P46" i="28" s="1"/>
  <c r="R30" i="28"/>
  <c r="S30" i="28"/>
  <c r="Q30" i="28"/>
  <c r="M30" i="28"/>
  <c r="P30" i="28" s="1"/>
  <c r="R54" i="28"/>
  <c r="Q54" i="28"/>
  <c r="S54" i="28"/>
  <c r="M54" i="28"/>
  <c r="P54" i="28" s="1"/>
  <c r="Q107" i="29"/>
  <c r="S107" i="29"/>
  <c r="R107" i="29"/>
  <c r="M107" i="29"/>
  <c r="P107" i="29" s="1"/>
  <c r="S78" i="29"/>
  <c r="R78" i="29"/>
  <c r="Q78" i="29"/>
  <c r="M78" i="29"/>
  <c r="P78" i="29" s="1"/>
  <c r="S71" i="29"/>
  <c r="Q71" i="29"/>
  <c r="R71" i="29"/>
  <c r="M71" i="29"/>
  <c r="P71" i="29" s="1"/>
  <c r="R42" i="29"/>
  <c r="Q42" i="29"/>
  <c r="S42" i="29"/>
  <c r="M42" i="29"/>
  <c r="P42" i="29" s="1"/>
  <c r="S56" i="29"/>
  <c r="R56" i="29"/>
  <c r="Q56" i="29"/>
  <c r="M56" i="29"/>
  <c r="P56" i="29" s="1"/>
  <c r="S120" i="29"/>
  <c r="R120" i="29"/>
  <c r="Q120" i="29"/>
  <c r="M120" i="29"/>
  <c r="P120" i="29" s="1"/>
  <c r="S122" i="29"/>
  <c r="Q122" i="29"/>
  <c r="M122" i="29"/>
  <c r="P122" i="29" s="1"/>
  <c r="R122" i="29"/>
  <c r="S73" i="29"/>
  <c r="Q73" i="29"/>
  <c r="R73" i="29"/>
  <c r="M73" i="29"/>
  <c r="P73" i="29" s="1"/>
  <c r="S66" i="29"/>
  <c r="R66" i="29"/>
  <c r="Q66" i="29"/>
  <c r="M66" i="29"/>
  <c r="P66" i="29" s="1"/>
  <c r="Q24" i="29"/>
  <c r="S24" i="29"/>
  <c r="R24" i="29"/>
  <c r="M24" i="29"/>
  <c r="P24" i="29" s="1"/>
  <c r="Q25" i="29"/>
  <c r="R25" i="29"/>
  <c r="S25" i="29"/>
  <c r="M25" i="29"/>
  <c r="P25" i="29" s="1"/>
  <c r="R106" i="29"/>
  <c r="S106" i="29"/>
  <c r="Q106" i="29"/>
  <c r="M106" i="29"/>
  <c r="P106" i="29" s="1"/>
  <c r="S26" i="29"/>
  <c r="R26" i="29"/>
  <c r="Q26" i="29"/>
  <c r="M26" i="29"/>
  <c r="P26" i="29" s="1"/>
  <c r="Q68" i="29"/>
  <c r="R68" i="29"/>
  <c r="S68" i="29"/>
  <c r="M68" i="29"/>
  <c r="P68" i="29" s="1"/>
  <c r="Q51" i="29"/>
  <c r="S51" i="29"/>
  <c r="R51" i="29"/>
  <c r="M51" i="29"/>
  <c r="P51" i="29" s="1"/>
  <c r="R44" i="29"/>
  <c r="Q44" i="29"/>
  <c r="S44" i="29"/>
  <c r="M44" i="29"/>
  <c r="P44" i="29" s="1"/>
  <c r="Q45" i="29"/>
  <c r="S45" i="29"/>
  <c r="R45" i="29"/>
  <c r="M45" i="29"/>
  <c r="P45" i="29" s="1"/>
  <c r="S37" i="29"/>
  <c r="Q37" i="29"/>
  <c r="R37" i="29"/>
  <c r="M37" i="29"/>
  <c r="P37" i="29" s="1"/>
  <c r="Q32" i="29"/>
  <c r="S32" i="29"/>
  <c r="R32" i="29"/>
  <c r="M32" i="29"/>
  <c r="P32" i="29" s="1"/>
  <c r="R138" i="29"/>
  <c r="Q138" i="29"/>
  <c r="S138" i="29"/>
  <c r="M138" i="29"/>
  <c r="P138" i="29" s="1"/>
  <c r="S69" i="29"/>
  <c r="R69" i="29"/>
  <c r="M69" i="29"/>
  <c r="P69" i="29" s="1"/>
  <c r="Q69" i="29"/>
  <c r="Q101" i="29"/>
  <c r="R101" i="29"/>
  <c r="S101" i="29"/>
  <c r="M101" i="29"/>
  <c r="P101" i="29" s="1"/>
  <c r="R110" i="29"/>
  <c r="Q110" i="29"/>
  <c r="S110" i="29"/>
  <c r="M110" i="29"/>
  <c r="P110" i="29" s="1"/>
  <c r="S89" i="29"/>
  <c r="R89" i="29"/>
  <c r="Q89" i="29"/>
  <c r="M89" i="29"/>
  <c r="P89" i="29" s="1"/>
  <c r="S65" i="29"/>
  <c r="R65" i="29"/>
  <c r="Q65" i="29"/>
  <c r="M65" i="29"/>
  <c r="P65" i="29" s="1"/>
  <c r="Q41" i="29"/>
  <c r="S41" i="29"/>
  <c r="R41" i="29"/>
  <c r="M41" i="29"/>
  <c r="P41" i="29" s="1"/>
  <c r="R30" i="29"/>
  <c r="Q30" i="29"/>
  <c r="S30" i="29"/>
  <c r="M30" i="29"/>
  <c r="P30" i="29" s="1"/>
  <c r="Q43" i="29"/>
  <c r="S43" i="29"/>
  <c r="R43" i="29"/>
  <c r="M43" i="29"/>
  <c r="P43" i="29" s="1"/>
  <c r="S23" i="29"/>
  <c r="Q23" i="29"/>
  <c r="R23" i="29"/>
  <c r="M23" i="29"/>
  <c r="P23" i="29" s="1"/>
  <c r="Q83" i="29"/>
  <c r="S83" i="29"/>
  <c r="R83" i="29"/>
  <c r="M83" i="29"/>
  <c r="R97" i="27"/>
  <c r="Q97" i="27"/>
  <c r="S97" i="27"/>
  <c r="M97" i="27"/>
  <c r="P97" i="27" s="1"/>
  <c r="R24" i="27"/>
  <c r="S24" i="27"/>
  <c r="Q24" i="27"/>
  <c r="M24" i="27"/>
  <c r="P24" i="27" s="1"/>
  <c r="Q117" i="27"/>
  <c r="S117" i="27"/>
  <c r="R117" i="27"/>
  <c r="M117" i="27"/>
  <c r="P117" i="27" s="1"/>
  <c r="R129" i="27"/>
  <c r="Q129" i="27"/>
  <c r="S129" i="27"/>
  <c r="M129" i="27"/>
  <c r="P129" i="27" s="1"/>
  <c r="Q63" i="27"/>
  <c r="S63" i="27"/>
  <c r="R63" i="27"/>
  <c r="M63" i="27"/>
  <c r="P63" i="27" s="1"/>
  <c r="R56" i="27"/>
  <c r="S56" i="27"/>
  <c r="Q56" i="27"/>
  <c r="M56" i="27"/>
  <c r="P56" i="27" s="1"/>
  <c r="Q28" i="27"/>
  <c r="S28" i="27"/>
  <c r="R28" i="27"/>
  <c r="M28" i="27"/>
  <c r="P28" i="27" s="1"/>
  <c r="S113" i="27"/>
  <c r="R113" i="27"/>
  <c r="Q113" i="27"/>
  <c r="M113" i="27"/>
  <c r="P113" i="27" s="1"/>
  <c r="Q92" i="27"/>
  <c r="R92" i="27"/>
  <c r="S92" i="27"/>
  <c r="M92" i="27"/>
  <c r="P92" i="27" s="1"/>
  <c r="Q132" i="27"/>
  <c r="S132" i="27"/>
  <c r="R132" i="27"/>
  <c r="M132" i="27"/>
  <c r="P132" i="27" s="1"/>
  <c r="S114" i="27"/>
  <c r="Q114" i="27"/>
  <c r="R114" i="27"/>
  <c r="M114" i="27"/>
  <c r="P114" i="27" s="1"/>
  <c r="R49" i="27"/>
  <c r="Q49" i="27"/>
  <c r="S49" i="27"/>
  <c r="M49" i="27"/>
  <c r="P49" i="27" s="1"/>
  <c r="Q66" i="27"/>
  <c r="S66" i="27"/>
  <c r="R66" i="27"/>
  <c r="M66" i="27"/>
  <c r="P66" i="27" s="1"/>
  <c r="S115" i="27"/>
  <c r="Q115" i="27"/>
  <c r="R115" i="27"/>
  <c r="M115" i="27"/>
  <c r="P115" i="27" s="1"/>
  <c r="R43" i="27"/>
  <c r="Q43" i="27"/>
  <c r="S43" i="27"/>
  <c r="M43" i="27"/>
  <c r="P43" i="27" s="1"/>
  <c r="Q90" i="27"/>
  <c r="S90" i="27"/>
  <c r="R90" i="27"/>
  <c r="M90" i="27"/>
  <c r="P90" i="27" s="1"/>
  <c r="S30" i="27"/>
  <c r="R30" i="27"/>
  <c r="Q30" i="27"/>
  <c r="M30" i="27"/>
  <c r="P30" i="27" s="1"/>
  <c r="S136" i="27"/>
  <c r="R136" i="27"/>
  <c r="Q136" i="27"/>
  <c r="M136" i="27"/>
  <c r="P136" i="27" s="1"/>
  <c r="R61" i="27"/>
  <c r="Q61" i="27"/>
  <c r="S61" i="27"/>
  <c r="M61" i="27"/>
  <c r="P61" i="27" s="1"/>
  <c r="R53" i="27"/>
  <c r="Q53" i="27"/>
  <c r="S53" i="27"/>
  <c r="M53" i="27"/>
  <c r="Q57" i="27"/>
  <c r="R57" i="27"/>
  <c r="S57" i="27"/>
  <c r="M57" i="27"/>
  <c r="P57" i="27" s="1"/>
  <c r="R41" i="27"/>
  <c r="Q41" i="27"/>
  <c r="S41" i="27"/>
  <c r="M41" i="27"/>
  <c r="P41" i="27" s="1"/>
  <c r="Q88" i="27"/>
  <c r="S88" i="27"/>
  <c r="R88" i="27"/>
  <c r="M88" i="27"/>
  <c r="P88" i="27" s="1"/>
  <c r="R105" i="27"/>
  <c r="S105" i="27"/>
  <c r="Q105" i="27"/>
  <c r="M105" i="27"/>
  <c r="P105" i="27" s="1"/>
  <c r="R74" i="27"/>
  <c r="S74" i="27"/>
  <c r="Q74" i="27"/>
  <c r="M74" i="27"/>
  <c r="P74" i="27" s="1"/>
  <c r="S22" i="27"/>
  <c r="R22" i="27"/>
  <c r="Q22" i="27"/>
  <c r="M22" i="27"/>
  <c r="P22" i="27" s="1"/>
  <c r="Q106" i="27"/>
  <c r="R106" i="27"/>
  <c r="S106" i="27"/>
  <c r="M106" i="27"/>
  <c r="P106" i="27" s="1"/>
  <c r="S69" i="27"/>
  <c r="R69" i="27"/>
  <c r="Q69" i="27"/>
  <c r="M69" i="27"/>
  <c r="P69" i="27" s="1"/>
  <c r="Q139" i="27"/>
  <c r="R139" i="27"/>
  <c r="S139" i="27"/>
  <c r="M139" i="27"/>
  <c r="P139" i="27" s="1"/>
  <c r="R62" i="27"/>
  <c r="S62" i="27"/>
  <c r="Q62" i="27"/>
  <c r="M62" i="27"/>
  <c r="P62" i="27" s="1"/>
  <c r="R137" i="27"/>
  <c r="Q137" i="27"/>
  <c r="S137" i="27"/>
  <c r="M137" i="27"/>
  <c r="P137" i="27" s="1"/>
  <c r="R75" i="27"/>
  <c r="Q75" i="27"/>
  <c r="S75" i="27"/>
  <c r="M75" i="27"/>
  <c r="P75" i="27" s="1"/>
  <c r="Q76" i="27"/>
  <c r="S76" i="27"/>
  <c r="R76" i="27"/>
  <c r="M76" i="27"/>
  <c r="P76" i="27" s="1"/>
  <c r="R128" i="27"/>
  <c r="S128" i="27"/>
  <c r="Q128" i="27"/>
  <c r="M128" i="27"/>
  <c r="P128" i="27" s="1"/>
  <c r="S139" i="30"/>
  <c r="Q139" i="30"/>
  <c r="R139" i="30"/>
  <c r="M139" i="30"/>
  <c r="P139" i="30" s="1"/>
  <c r="M97" i="30"/>
  <c r="R97" i="30"/>
  <c r="Q97" i="30"/>
  <c r="S97" i="30"/>
  <c r="Q92" i="30"/>
  <c r="R92" i="30"/>
  <c r="S92" i="30"/>
  <c r="M92" i="30"/>
  <c r="P92" i="30" s="1"/>
  <c r="Q56" i="30"/>
  <c r="S56" i="30"/>
  <c r="R56" i="30"/>
  <c r="M56" i="30"/>
  <c r="P56" i="30" s="1"/>
  <c r="S34" i="30"/>
  <c r="Q34" i="30"/>
  <c r="R34" i="30"/>
  <c r="M34" i="30"/>
  <c r="P34" i="30" s="1"/>
  <c r="R102" i="30"/>
  <c r="S102" i="30"/>
  <c r="Q102" i="30"/>
  <c r="M102" i="30"/>
  <c r="P102" i="30" s="1"/>
  <c r="Q65" i="30"/>
  <c r="S65" i="30"/>
  <c r="R65" i="30"/>
  <c r="M65" i="30"/>
  <c r="P65" i="30" s="1"/>
  <c r="R119" i="30"/>
  <c r="S119" i="30"/>
  <c r="Q119" i="30"/>
  <c r="M119" i="30"/>
  <c r="P119" i="30" s="1"/>
  <c r="S108" i="30"/>
  <c r="R108" i="30"/>
  <c r="Q108" i="30"/>
  <c r="M108" i="30"/>
  <c r="P108" i="30" s="1"/>
  <c r="S43" i="30"/>
  <c r="R43" i="30"/>
  <c r="Q43" i="30"/>
  <c r="M43" i="30"/>
  <c r="P43" i="30" s="1"/>
  <c r="R53" i="30"/>
  <c r="S53" i="30"/>
  <c r="Q53" i="30"/>
  <c r="M53" i="30"/>
  <c r="P53" i="30" s="1"/>
  <c r="S32" i="30"/>
  <c r="Q32" i="30"/>
  <c r="M32" i="30"/>
  <c r="P32" i="30" s="1"/>
  <c r="R32" i="30"/>
  <c r="S75" i="30"/>
  <c r="R75" i="30"/>
  <c r="Q75" i="30"/>
  <c r="M75" i="30"/>
  <c r="P75" i="30" s="1"/>
  <c r="S39" i="30"/>
  <c r="Q39" i="30"/>
  <c r="R39" i="30"/>
  <c r="M39" i="30"/>
  <c r="P39" i="30" s="1"/>
  <c r="M101" i="30"/>
  <c r="P101" i="30" s="1"/>
  <c r="R101" i="30"/>
  <c r="S101" i="30"/>
  <c r="Q101" i="30"/>
  <c r="R83" i="30"/>
  <c r="M83" i="30"/>
  <c r="P83" i="30" s="1"/>
  <c r="Q83" i="30"/>
  <c r="S83" i="30"/>
  <c r="M86" i="30"/>
  <c r="P86" i="30" s="1"/>
  <c r="R86" i="30"/>
  <c r="S86" i="30"/>
  <c r="Q86" i="30"/>
  <c r="S63" i="30"/>
  <c r="Q63" i="30"/>
  <c r="R63" i="30"/>
  <c r="M63" i="30"/>
  <c r="P63" i="30" s="1"/>
  <c r="Q118" i="30"/>
  <c r="S118" i="30"/>
  <c r="R118" i="30"/>
  <c r="M118" i="30"/>
  <c r="P118" i="30" s="1"/>
  <c r="Q115" i="30"/>
  <c r="S115" i="30"/>
  <c r="R115" i="30"/>
  <c r="M115" i="30"/>
  <c r="P115" i="30" s="1"/>
  <c r="R23" i="30"/>
  <c r="Q23" i="30"/>
  <c r="S23" i="30"/>
  <c r="M23" i="30"/>
  <c r="P23" i="30" s="1"/>
  <c r="AC91" i="29"/>
  <c r="N20" i="24"/>
  <c r="N25" i="24"/>
  <c r="N29" i="24"/>
  <c r="N33" i="24"/>
  <c r="N37" i="24"/>
  <c r="N41" i="24"/>
  <c r="N45" i="24"/>
  <c r="N49" i="24"/>
  <c r="N53" i="24"/>
  <c r="N57" i="24"/>
  <c r="N61" i="24"/>
  <c r="N65" i="24"/>
  <c r="N69" i="24"/>
  <c r="N73" i="24"/>
  <c r="N77" i="24"/>
  <c r="N81" i="24"/>
  <c r="N85" i="24"/>
  <c r="N89" i="24"/>
  <c r="N93" i="24"/>
  <c r="N97" i="24"/>
  <c r="N101" i="24"/>
  <c r="N105" i="24"/>
  <c r="N109" i="24"/>
  <c r="N113" i="24"/>
  <c r="N117" i="24"/>
  <c r="N121" i="24"/>
  <c r="N125" i="24"/>
  <c r="N129" i="24"/>
  <c r="N133" i="24"/>
  <c r="N137" i="24"/>
  <c r="N22" i="24"/>
  <c r="N26" i="24"/>
  <c r="N30" i="24"/>
  <c r="N34" i="24"/>
  <c r="N38" i="24"/>
  <c r="N42" i="24"/>
  <c r="N46" i="24"/>
  <c r="N50" i="24"/>
  <c r="N54" i="24"/>
  <c r="N58" i="24"/>
  <c r="N62" i="24"/>
  <c r="N66" i="24"/>
  <c r="N70" i="24"/>
  <c r="N74" i="24"/>
  <c r="N78" i="24"/>
  <c r="N82" i="24"/>
  <c r="N86" i="24"/>
  <c r="N90" i="24"/>
  <c r="N94" i="24"/>
  <c r="N98" i="24"/>
  <c r="N102" i="24"/>
  <c r="N106" i="24"/>
  <c r="N110" i="24"/>
  <c r="N114" i="24"/>
  <c r="N118" i="24"/>
  <c r="N23" i="24"/>
  <c r="N27" i="24"/>
  <c r="N31" i="24"/>
  <c r="N35" i="24"/>
  <c r="N39" i="24"/>
  <c r="N43" i="24"/>
  <c r="N47" i="24"/>
  <c r="N51" i="24"/>
  <c r="N55" i="24"/>
  <c r="N59" i="24"/>
  <c r="N63" i="24"/>
  <c r="N67" i="24"/>
  <c r="N71" i="24"/>
  <c r="N75" i="24"/>
  <c r="N79" i="24"/>
  <c r="N83" i="24"/>
  <c r="N87" i="24"/>
  <c r="N91" i="24"/>
  <c r="N95" i="24"/>
  <c r="N99" i="24"/>
  <c r="N103" i="24"/>
  <c r="N107" i="24"/>
  <c r="N111" i="24"/>
  <c r="N115" i="24"/>
  <c r="N119" i="24"/>
  <c r="N123" i="24"/>
  <c r="N127" i="24"/>
  <c r="N131" i="24"/>
  <c r="N135" i="24"/>
  <c r="N139" i="24"/>
  <c r="N24" i="24"/>
  <c r="N40" i="24"/>
  <c r="N56" i="24"/>
  <c r="N72" i="24"/>
  <c r="N88" i="24"/>
  <c r="N104" i="24"/>
  <c r="N120" i="24"/>
  <c r="N128" i="24"/>
  <c r="N136" i="24"/>
  <c r="N21" i="24"/>
  <c r="N28" i="24"/>
  <c r="N44" i="24"/>
  <c r="N60" i="24"/>
  <c r="N76" i="24"/>
  <c r="N92" i="24"/>
  <c r="N108" i="24"/>
  <c r="N122" i="24"/>
  <c r="N130" i="24"/>
  <c r="N138" i="24"/>
  <c r="N32" i="24"/>
  <c r="N48" i="24"/>
  <c r="N64" i="24"/>
  <c r="N80" i="24"/>
  <c r="N96" i="24"/>
  <c r="N112" i="24"/>
  <c r="N124" i="24"/>
  <c r="N132" i="24"/>
  <c r="N36" i="24"/>
  <c r="N52" i="24"/>
  <c r="N68" i="24"/>
  <c r="N84" i="24"/>
  <c r="N100" i="24"/>
  <c r="N116" i="24"/>
  <c r="N126" i="24"/>
  <c r="N134" i="24"/>
  <c r="M94" i="24"/>
  <c r="M98" i="24"/>
  <c r="M102" i="24"/>
  <c r="M24" i="24"/>
  <c r="M36" i="24"/>
  <c r="M40" i="24"/>
  <c r="M44" i="24"/>
  <c r="M68" i="24"/>
  <c r="M84" i="24"/>
  <c r="M96" i="24"/>
  <c r="M100" i="24"/>
  <c r="M104" i="24"/>
  <c r="M124" i="24"/>
  <c r="M136" i="24"/>
  <c r="M20" i="24"/>
  <c r="M73" i="24"/>
  <c r="M97" i="24"/>
  <c r="M27" i="24"/>
  <c r="M35" i="24"/>
  <c r="M75" i="24"/>
  <c r="M83" i="24"/>
  <c r="M115" i="24"/>
  <c r="M53" i="24"/>
  <c r="M61" i="24"/>
  <c r="M69" i="24"/>
  <c r="M85" i="24"/>
  <c r="M101" i="24"/>
  <c r="M71" i="24"/>
  <c r="M79" i="24"/>
  <c r="M103" i="24"/>
  <c r="M139" i="24"/>
  <c r="S24" i="24"/>
  <c r="R24" i="24"/>
  <c r="Q24" i="24"/>
  <c r="S94" i="24"/>
  <c r="R94" i="24"/>
  <c r="Q94" i="24"/>
  <c r="S83" i="24"/>
  <c r="R83" i="24"/>
  <c r="Q83" i="24"/>
  <c r="S68" i="24"/>
  <c r="R68" i="24"/>
  <c r="Q68" i="24"/>
  <c r="S100" i="24"/>
  <c r="R100" i="24"/>
  <c r="Q100" i="24"/>
  <c r="R71" i="24"/>
  <c r="S71" i="24"/>
  <c r="Q71" i="24"/>
  <c r="S40" i="24"/>
  <c r="Q40" i="24"/>
  <c r="R40" i="24"/>
  <c r="S85" i="24"/>
  <c r="R85" i="24"/>
  <c r="Q85" i="24"/>
  <c r="R103" i="24"/>
  <c r="S103" i="24"/>
  <c r="Q103" i="24"/>
  <c r="S53" i="24"/>
  <c r="R53" i="24"/>
  <c r="Q53" i="24"/>
  <c r="S139" i="24"/>
  <c r="R139" i="24"/>
  <c r="Q139" i="24"/>
  <c r="S75" i="24"/>
  <c r="R75" i="24"/>
  <c r="Q75" i="24"/>
  <c r="S102" i="24"/>
  <c r="R102" i="24"/>
  <c r="Q102" i="24"/>
  <c r="S98" i="24"/>
  <c r="R98" i="24"/>
  <c r="Q98" i="24"/>
  <c r="Q96" i="24"/>
  <c r="R96" i="24"/>
  <c r="S96" i="24"/>
  <c r="S69" i="24"/>
  <c r="R69" i="24"/>
  <c r="Q69" i="24"/>
  <c r="S97" i="24"/>
  <c r="Q97" i="24"/>
  <c r="R97" i="24"/>
  <c r="Q136" i="24"/>
  <c r="S136" i="24"/>
  <c r="R136" i="24"/>
  <c r="S124" i="24"/>
  <c r="R124" i="24"/>
  <c r="Q124" i="24"/>
  <c r="S61" i="24"/>
  <c r="R61" i="24"/>
  <c r="Q61" i="24"/>
  <c r="S27" i="24"/>
  <c r="R27" i="24"/>
  <c r="Q27" i="24"/>
  <c r="S101" i="24"/>
  <c r="R101" i="24"/>
  <c r="Q101" i="24"/>
  <c r="R79" i="24"/>
  <c r="S79" i="24"/>
  <c r="Q79" i="24"/>
  <c r="S44" i="24"/>
  <c r="R44" i="24"/>
  <c r="Q44" i="24"/>
  <c r="S36" i="24"/>
  <c r="R36" i="24"/>
  <c r="Q36" i="24"/>
  <c r="Q104" i="24"/>
  <c r="S104" i="24"/>
  <c r="R104" i="24"/>
  <c r="S73" i="24"/>
  <c r="Q73" i="24"/>
  <c r="R73" i="24"/>
  <c r="S35" i="24"/>
  <c r="R35" i="24"/>
  <c r="Q35" i="24"/>
  <c r="S115" i="24"/>
  <c r="R115" i="24"/>
  <c r="Q115" i="24"/>
  <c r="S84" i="24"/>
  <c r="R84" i="24"/>
  <c r="Q84" i="24"/>
  <c r="K77" i="24"/>
  <c r="M77" i="24" s="1"/>
  <c r="K93" i="24"/>
  <c r="M93" i="24" s="1"/>
  <c r="L85" i="24"/>
  <c r="O85" i="24" s="1"/>
  <c r="L80" i="24"/>
  <c r="O80" i="24" s="1"/>
  <c r="K80" i="24"/>
  <c r="M80" i="24" s="1"/>
  <c r="K86" i="24"/>
  <c r="M86" i="24" s="1"/>
  <c r="L71" i="24"/>
  <c r="O71" i="24" s="1"/>
  <c r="L100" i="24"/>
  <c r="O100" i="24" s="1"/>
  <c r="K87" i="24"/>
  <c r="M87" i="24" s="1"/>
  <c r="K81" i="24"/>
  <c r="M81" i="24" s="1"/>
  <c r="K54" i="24"/>
  <c r="M54" i="24" s="1"/>
  <c r="L81" i="24"/>
  <c r="O81" i="24" s="1"/>
  <c r="L101" i="24"/>
  <c r="O101" i="24" s="1"/>
  <c r="K33" i="24"/>
  <c r="M33" i="24" s="1"/>
  <c r="L87" i="24"/>
  <c r="O87" i="24" s="1"/>
  <c r="L97" i="24"/>
  <c r="O97" i="24" s="1"/>
  <c r="K88" i="24"/>
  <c r="M88" i="24" s="1"/>
  <c r="L129" i="24"/>
  <c r="O129" i="24" s="1"/>
  <c r="K129" i="24"/>
  <c r="M129" i="24" s="1"/>
  <c r="L76" i="24"/>
  <c r="O76" i="24" s="1"/>
  <c r="K92" i="24"/>
  <c r="M92" i="24" s="1"/>
  <c r="L72" i="24"/>
  <c r="O72" i="24" s="1"/>
  <c r="L92" i="24"/>
  <c r="O92" i="24" s="1"/>
  <c r="K95" i="24"/>
  <c r="M95" i="24" s="1"/>
  <c r="L99" i="24"/>
  <c r="O99" i="24" s="1"/>
  <c r="K91" i="24"/>
  <c r="M91" i="24" s="1"/>
  <c r="K72" i="24"/>
  <c r="M72" i="24" s="1"/>
  <c r="K99" i="24"/>
  <c r="M99" i="24" s="1"/>
  <c r="L95" i="24"/>
  <c r="O95" i="24" s="1"/>
  <c r="K76" i="24"/>
  <c r="M76" i="24" s="1"/>
  <c r="L91" i="24"/>
  <c r="O91" i="24" s="1"/>
  <c r="K23" i="24"/>
  <c r="M23" i="24" s="1"/>
  <c r="K65" i="24"/>
  <c r="M65" i="24" s="1"/>
  <c r="K38" i="24"/>
  <c r="M38" i="24" s="1"/>
  <c r="K46" i="24"/>
  <c r="M46" i="24" s="1"/>
  <c r="L130" i="24"/>
  <c r="O130" i="24" s="1"/>
  <c r="K121" i="24"/>
  <c r="M121" i="24" s="1"/>
  <c r="L67" i="24"/>
  <c r="O67" i="24" s="1"/>
  <c r="L50" i="24"/>
  <c r="O50" i="24" s="1"/>
  <c r="K63" i="24"/>
  <c r="M63" i="24" s="1"/>
  <c r="L39" i="24"/>
  <c r="O39" i="24" s="1"/>
  <c r="K108" i="24"/>
  <c r="M108" i="24" s="1"/>
  <c r="K32" i="24"/>
  <c r="M32" i="24" s="1"/>
  <c r="L111" i="24"/>
  <c r="O111" i="24" s="1"/>
  <c r="K132" i="24"/>
  <c r="M132" i="24" s="1"/>
  <c r="K22" i="24"/>
  <c r="M22" i="24" s="1"/>
  <c r="K43" i="24"/>
  <c r="M43" i="24" s="1"/>
  <c r="L56" i="24"/>
  <c r="O56" i="24" s="1"/>
  <c r="K26" i="24"/>
  <c r="M26" i="24" s="1"/>
  <c r="L49" i="24"/>
  <c r="O49" i="24" s="1"/>
  <c r="L89" i="24"/>
  <c r="O89" i="24" s="1"/>
  <c r="K82" i="24"/>
  <c r="M82" i="24" s="1"/>
  <c r="K105" i="24"/>
  <c r="M105" i="24" s="1"/>
  <c r="L119" i="24"/>
  <c r="O119" i="24" s="1"/>
  <c r="K137" i="24"/>
  <c r="M137" i="24" s="1"/>
  <c r="K55" i="24"/>
  <c r="M55" i="24" s="1"/>
  <c r="L41" i="24"/>
  <c r="O41" i="24" s="1"/>
  <c r="L59" i="24"/>
  <c r="O59" i="24" s="1"/>
  <c r="K31" i="24"/>
  <c r="M31" i="24" s="1"/>
  <c r="K58" i="24"/>
  <c r="M58" i="24" s="1"/>
  <c r="K116" i="24"/>
  <c r="M116" i="24" s="1"/>
  <c r="L64" i="24"/>
  <c r="O64" i="24" s="1"/>
  <c r="L70" i="24"/>
  <c r="O70" i="24" s="1"/>
  <c r="K125" i="24"/>
  <c r="M125" i="24" s="1"/>
  <c r="L106" i="24"/>
  <c r="O106" i="24" s="1"/>
  <c r="K110" i="24"/>
  <c r="M110" i="24" s="1"/>
  <c r="L38" i="24"/>
  <c r="O38" i="24" s="1"/>
  <c r="L46" i="24"/>
  <c r="O46" i="24" s="1"/>
  <c r="K74" i="24"/>
  <c r="M74" i="24" s="1"/>
  <c r="L112" i="24"/>
  <c r="O112" i="24" s="1"/>
  <c r="K130" i="24"/>
  <c r="M130" i="24" s="1"/>
  <c r="K67" i="24"/>
  <c r="M67" i="24" s="1"/>
  <c r="K50" i="24"/>
  <c r="M50" i="24" s="1"/>
  <c r="L138" i="24"/>
  <c r="O138" i="24" s="1"/>
  <c r="L108" i="24"/>
  <c r="O108" i="24" s="1"/>
  <c r="L66" i="24"/>
  <c r="O66" i="24" s="1"/>
  <c r="K78" i="24"/>
  <c r="M78" i="24" s="1"/>
  <c r="K111" i="24"/>
  <c r="M111" i="24" s="1"/>
  <c r="L114" i="24"/>
  <c r="O114" i="24" s="1"/>
  <c r="K113" i="24"/>
  <c r="M113" i="24" s="1"/>
  <c r="K133" i="24"/>
  <c r="M133" i="24" s="1"/>
  <c r="L131" i="24"/>
  <c r="O131" i="24" s="1"/>
  <c r="L45" i="24"/>
  <c r="O45" i="24" s="1"/>
  <c r="K62" i="24"/>
  <c r="M62" i="24" s="1"/>
  <c r="K21" i="24"/>
  <c r="M21" i="24" s="1"/>
  <c r="K49" i="24"/>
  <c r="M49" i="24" s="1"/>
  <c r="K90" i="24"/>
  <c r="M90" i="24" s="1"/>
  <c r="L25" i="24"/>
  <c r="O25" i="24" s="1"/>
  <c r="L60" i="24"/>
  <c r="O60" i="24" s="1"/>
  <c r="L105" i="24"/>
  <c r="O105" i="24" s="1"/>
  <c r="L128" i="24"/>
  <c r="O128" i="24" s="1"/>
  <c r="L117" i="24"/>
  <c r="O117" i="24" s="1"/>
  <c r="L134" i="24"/>
  <c r="O134" i="24" s="1"/>
  <c r="L135" i="24"/>
  <c r="O135" i="24" s="1"/>
  <c r="K41" i="24"/>
  <c r="M41" i="24" s="1"/>
  <c r="K59" i="24"/>
  <c r="M59" i="24" s="1"/>
  <c r="K64" i="24"/>
  <c r="M64" i="24" s="1"/>
  <c r="L122" i="24"/>
  <c r="O122" i="24" s="1"/>
  <c r="K109" i="24"/>
  <c r="M109" i="24" s="1"/>
  <c r="L139" i="24"/>
  <c r="O139" i="24" s="1"/>
  <c r="K29" i="24"/>
  <c r="M29" i="24" s="1"/>
  <c r="L65" i="24"/>
  <c r="O65" i="24" s="1"/>
  <c r="L110" i="24"/>
  <c r="O110" i="24" s="1"/>
  <c r="L37" i="24"/>
  <c r="O37" i="24" s="1"/>
  <c r="L74" i="24"/>
  <c r="O74" i="24" s="1"/>
  <c r="L120" i="24"/>
  <c r="O120" i="24" s="1"/>
  <c r="L118" i="24"/>
  <c r="O118" i="24" s="1"/>
  <c r="L127" i="24"/>
  <c r="O127" i="24" s="1"/>
  <c r="K30" i="24"/>
  <c r="M30" i="24" s="1"/>
  <c r="K42" i="24"/>
  <c r="M42" i="24" s="1"/>
  <c r="L63" i="24"/>
  <c r="O63" i="24" s="1"/>
  <c r="K138" i="24"/>
  <c r="M138" i="24" s="1"/>
  <c r="K39" i="24"/>
  <c r="M39" i="24" s="1"/>
  <c r="L47" i="24"/>
  <c r="O47" i="24" s="1"/>
  <c r="K66" i="24"/>
  <c r="M66" i="24" s="1"/>
  <c r="L78" i="24"/>
  <c r="O78" i="24" s="1"/>
  <c r="L126" i="24"/>
  <c r="O126" i="24" s="1"/>
  <c r="K114" i="24"/>
  <c r="M114" i="24" s="1"/>
  <c r="K131" i="24"/>
  <c r="M131" i="24" s="1"/>
  <c r="K45" i="24"/>
  <c r="M45" i="24" s="1"/>
  <c r="L62" i="24"/>
  <c r="O62" i="24" s="1"/>
  <c r="L21" i="24"/>
  <c r="O21" i="24" s="1"/>
  <c r="L28" i="24"/>
  <c r="O28" i="24" s="1"/>
  <c r="L48" i="24"/>
  <c r="O48" i="24" s="1"/>
  <c r="L52" i="24"/>
  <c r="O52" i="24" s="1"/>
  <c r="L107" i="24"/>
  <c r="O107" i="24" s="1"/>
  <c r="K25" i="24"/>
  <c r="M25" i="24" s="1"/>
  <c r="K60" i="24"/>
  <c r="M60" i="24" s="1"/>
  <c r="L82" i="24"/>
  <c r="O82" i="24" s="1"/>
  <c r="K128" i="24"/>
  <c r="M128" i="24" s="1"/>
  <c r="K117" i="24"/>
  <c r="M117" i="24" s="1"/>
  <c r="K134" i="24"/>
  <c r="M134" i="24" s="1"/>
  <c r="K135" i="24"/>
  <c r="M135" i="24" s="1"/>
  <c r="L57" i="24"/>
  <c r="O57" i="24" s="1"/>
  <c r="L51" i="24"/>
  <c r="O51" i="24" s="1"/>
  <c r="L31" i="24"/>
  <c r="O31" i="24" s="1"/>
  <c r="L34" i="24"/>
  <c r="O34" i="24" s="1"/>
  <c r="K106" i="24"/>
  <c r="M106" i="24" s="1"/>
  <c r="K122" i="24"/>
  <c r="M122" i="24" s="1"/>
  <c r="L123" i="24"/>
  <c r="O123" i="24" s="1"/>
  <c r="L29" i="24"/>
  <c r="O29" i="24" s="1"/>
  <c r="L23" i="24"/>
  <c r="O23" i="24" s="1"/>
  <c r="K37" i="24"/>
  <c r="M37" i="24" s="1"/>
  <c r="K120" i="24"/>
  <c r="M120" i="24" s="1"/>
  <c r="K112" i="24"/>
  <c r="M112" i="24" s="1"/>
  <c r="K118" i="24"/>
  <c r="M118" i="24" s="1"/>
  <c r="L121" i="24"/>
  <c r="O121" i="24" s="1"/>
  <c r="K127" i="24"/>
  <c r="M127" i="24" s="1"/>
  <c r="L30" i="24"/>
  <c r="O30" i="24" s="1"/>
  <c r="L42" i="24"/>
  <c r="O42" i="24" s="1"/>
  <c r="L32" i="24"/>
  <c r="O32" i="24" s="1"/>
  <c r="K47" i="24"/>
  <c r="M47" i="24" s="1"/>
  <c r="K126" i="24"/>
  <c r="M126" i="24" s="1"/>
  <c r="L132" i="24"/>
  <c r="O132" i="24" s="1"/>
  <c r="L113" i="24"/>
  <c r="O113" i="24" s="1"/>
  <c r="L133" i="24"/>
  <c r="O133" i="24" s="1"/>
  <c r="L22" i="24"/>
  <c r="O22" i="24" s="1"/>
  <c r="L43" i="24"/>
  <c r="O43" i="24" s="1"/>
  <c r="K56" i="24"/>
  <c r="M56" i="24" s="1"/>
  <c r="L26" i="24"/>
  <c r="O26" i="24" s="1"/>
  <c r="K28" i="24"/>
  <c r="M28" i="24" s="1"/>
  <c r="K48" i="24"/>
  <c r="M48" i="24" s="1"/>
  <c r="K52" i="24"/>
  <c r="M52" i="24" s="1"/>
  <c r="K89" i="24"/>
  <c r="M89" i="24" s="1"/>
  <c r="L90" i="24"/>
  <c r="O90" i="24" s="1"/>
  <c r="K107" i="24"/>
  <c r="M107" i="24" s="1"/>
  <c r="K119" i="24"/>
  <c r="M119" i="24" s="1"/>
  <c r="L137" i="24"/>
  <c r="O137" i="24" s="1"/>
  <c r="L55" i="24"/>
  <c r="O55" i="24" s="1"/>
  <c r="K57" i="24"/>
  <c r="M57" i="24" s="1"/>
  <c r="K51" i="24"/>
  <c r="M51" i="24" s="1"/>
  <c r="L58" i="24"/>
  <c r="O58" i="24" s="1"/>
  <c r="L116" i="24"/>
  <c r="O116" i="24" s="1"/>
  <c r="K34" i="24"/>
  <c r="M34" i="24" s="1"/>
  <c r="K70" i="24"/>
  <c r="M70" i="24" s="1"/>
  <c r="L125" i="24"/>
  <c r="O125" i="24" s="1"/>
  <c r="L109" i="24"/>
  <c r="O109" i="24" s="1"/>
  <c r="K123" i="24"/>
  <c r="M123" i="24" s="1"/>
  <c r="X70" i="29" l="1"/>
  <c r="AB70" i="29" s="1"/>
  <c r="X39" i="28"/>
  <c r="X93" i="28"/>
  <c r="X113" i="28"/>
  <c r="AC113" i="28" s="1"/>
  <c r="X87" i="29"/>
  <c r="Z87" i="29" s="1"/>
  <c r="X111" i="29"/>
  <c r="AC111" i="29" s="1"/>
  <c r="AD111" i="29" s="1"/>
  <c r="X98" i="29"/>
  <c r="AB98" i="29" s="1"/>
  <c r="X134" i="28"/>
  <c r="AC134" i="28" s="1"/>
  <c r="X76" i="28"/>
  <c r="X139" i="28"/>
  <c r="AC139" i="28" s="1"/>
  <c r="X31" i="29"/>
  <c r="AB31" i="29" s="1"/>
  <c r="X39" i="29"/>
  <c r="AC39" i="29" s="1"/>
  <c r="AE39" i="29" s="1"/>
  <c r="X47" i="29"/>
  <c r="AB47" i="29" s="1"/>
  <c r="X69" i="29"/>
  <c r="Z69" i="29" s="1"/>
  <c r="X41" i="29"/>
  <c r="Z41" i="29" s="1"/>
  <c r="X68" i="30"/>
  <c r="AC68" i="30" s="1"/>
  <c r="AE68" i="30" s="1"/>
  <c r="X62" i="30"/>
  <c r="AC62" i="30" s="1"/>
  <c r="AE62" i="30" s="1"/>
  <c r="X69" i="30"/>
  <c r="Y69" i="30" s="1"/>
  <c r="X93" i="30"/>
  <c r="Y93" i="30" s="1"/>
  <c r="X114" i="30"/>
  <c r="Z114" i="30" s="1"/>
  <c r="X116" i="30"/>
  <c r="AB116" i="30" s="1"/>
  <c r="X31" i="30"/>
  <c r="Y31" i="30" s="1"/>
  <c r="X132" i="30"/>
  <c r="Y132" i="30" s="1"/>
  <c r="X110" i="30"/>
  <c r="Y110" i="30" s="1"/>
  <c r="X94" i="30"/>
  <c r="Y94" i="30" s="1"/>
  <c r="X46" i="30"/>
  <c r="X135" i="27"/>
  <c r="X46" i="27"/>
  <c r="AB46" i="27" s="1"/>
  <c r="X116" i="27"/>
  <c r="Y116" i="27" s="1"/>
  <c r="X29" i="27"/>
  <c r="Y29" i="27" s="1"/>
  <c r="X82" i="27"/>
  <c r="AB82" i="27" s="1"/>
  <c r="X44" i="27"/>
  <c r="Z44" i="27" s="1"/>
  <c r="X97" i="29"/>
  <c r="AC97" i="29" s="1"/>
  <c r="AE97" i="29" s="1"/>
  <c r="X92" i="29"/>
  <c r="AB92" i="29" s="1"/>
  <c r="X113" i="29"/>
  <c r="AB113" i="29" s="1"/>
  <c r="X72" i="29"/>
  <c r="AC72" i="29" s="1"/>
  <c r="AD72" i="29" s="1"/>
  <c r="X79" i="29"/>
  <c r="AB79" i="29" s="1"/>
  <c r="X139" i="29"/>
  <c r="AB139" i="29" s="1"/>
  <c r="X23" i="28"/>
  <c r="Z23" i="28" s="1"/>
  <c r="X31" i="28"/>
  <c r="AB31" i="28" s="1"/>
  <c r="X129" i="28"/>
  <c r="Y129" i="28" s="1"/>
  <c r="X81" i="28"/>
  <c r="AB81" i="28" s="1"/>
  <c r="X26" i="28"/>
  <c r="AB26" i="28" s="1"/>
  <c r="X52" i="28"/>
  <c r="Z52" i="28" s="1"/>
  <c r="X109" i="28"/>
  <c r="Z109" i="28" s="1"/>
  <c r="X111" i="28"/>
  <c r="Y111" i="28" s="1"/>
  <c r="X51" i="28"/>
  <c r="Y51" i="28" s="1"/>
  <c r="X65" i="28"/>
  <c r="AC65" i="28" s="1"/>
  <c r="AE65" i="28" s="1"/>
  <c r="X32" i="28"/>
  <c r="Y32" i="28" s="1"/>
  <c r="X33" i="28"/>
  <c r="Z33" i="28" s="1"/>
  <c r="X108" i="28"/>
  <c r="Z108" i="28" s="1"/>
  <c r="X125" i="28"/>
  <c r="Z125" i="28" s="1"/>
  <c r="X24" i="30"/>
  <c r="AB24" i="30" s="1"/>
  <c r="X29" i="30"/>
  <c r="AB29" i="30" s="1"/>
  <c r="X126" i="30"/>
  <c r="Y126" i="30" s="1"/>
  <c r="X25" i="27"/>
  <c r="Y25" i="27" s="1"/>
  <c r="X96" i="27"/>
  <c r="Y96" i="27" s="1"/>
  <c r="X22" i="29"/>
  <c r="Z22" i="29" s="1"/>
  <c r="X58" i="29"/>
  <c r="AC58" i="29" s="1"/>
  <c r="X83" i="28"/>
  <c r="Y83" i="28" s="1"/>
  <c r="X118" i="28"/>
  <c r="AC118" i="28" s="1"/>
  <c r="X85" i="28"/>
  <c r="AB85" i="28" s="1"/>
  <c r="X35" i="27"/>
  <c r="AB35" i="27" s="1"/>
  <c r="X123" i="27"/>
  <c r="Y123" i="27" s="1"/>
  <c r="X85" i="27"/>
  <c r="Z85" i="27" s="1"/>
  <c r="X38" i="27"/>
  <c r="Z38" i="27" s="1"/>
  <c r="X27" i="27"/>
  <c r="AC27" i="27" s="1"/>
  <c r="AD27" i="27" s="1"/>
  <c r="X100" i="27"/>
  <c r="AC100" i="27" s="1"/>
  <c r="X37" i="27"/>
  <c r="AB37" i="27" s="1"/>
  <c r="X93" i="29"/>
  <c r="Z93" i="29" s="1"/>
  <c r="X126" i="29"/>
  <c r="Z126" i="29" s="1"/>
  <c r="X75" i="29"/>
  <c r="AC75" i="29" s="1"/>
  <c r="AE75" i="29" s="1"/>
  <c r="X96" i="29"/>
  <c r="AC96" i="29" s="1"/>
  <c r="AE96" i="29" s="1"/>
  <c r="X118" i="29"/>
  <c r="AC118" i="29" s="1"/>
  <c r="X104" i="29"/>
  <c r="AB104" i="29" s="1"/>
  <c r="X85" i="29"/>
  <c r="Y85" i="29" s="1"/>
  <c r="X102" i="29"/>
  <c r="Z102" i="29" s="1"/>
  <c r="X131" i="29"/>
  <c r="Z131" i="29" s="1"/>
  <c r="X34" i="29"/>
  <c r="Z34" i="29" s="1"/>
  <c r="X136" i="29"/>
  <c r="Z136" i="29" s="1"/>
  <c r="X69" i="28"/>
  <c r="Z69" i="28" s="1"/>
  <c r="X72" i="28"/>
  <c r="AB72" i="28" s="1"/>
  <c r="X45" i="28"/>
  <c r="AB45" i="28" s="1"/>
  <c r="X135" i="28"/>
  <c r="Z135" i="28" s="1"/>
  <c r="Z134" i="28"/>
  <c r="AB38" i="27"/>
  <c r="Y31" i="29"/>
  <c r="AC38" i="27"/>
  <c r="AB39" i="28"/>
  <c r="AB93" i="28"/>
  <c r="Z70" i="29"/>
  <c r="X81" i="30"/>
  <c r="AB81" i="30" s="1"/>
  <c r="Y64" i="27"/>
  <c r="Z113" i="28"/>
  <c r="Z139" i="28"/>
  <c r="AB105" i="29"/>
  <c r="Y113" i="28"/>
  <c r="AB139" i="28"/>
  <c r="AB64" i="27"/>
  <c r="AC105" i="29"/>
  <c r="AD105" i="29" s="1"/>
  <c r="X44" i="28"/>
  <c r="AB44" i="28" s="1"/>
  <c r="X100" i="28"/>
  <c r="Z100" i="28" s="1"/>
  <c r="X70" i="30"/>
  <c r="AB70" i="30" s="1"/>
  <c r="X49" i="30"/>
  <c r="AC49" i="30" s="1"/>
  <c r="AE49" i="30" s="1"/>
  <c r="X21" i="30"/>
  <c r="AC21" i="30" s="1"/>
  <c r="X54" i="30"/>
  <c r="AC54" i="30" s="1"/>
  <c r="AD54" i="30" s="1"/>
  <c r="X122" i="30"/>
  <c r="AC122" i="30" s="1"/>
  <c r="AE122" i="30" s="1"/>
  <c r="X88" i="30"/>
  <c r="Z88" i="30" s="1"/>
  <c r="X59" i="30"/>
  <c r="Z59" i="30" s="1"/>
  <c r="X105" i="30"/>
  <c r="Y105" i="30" s="1"/>
  <c r="X84" i="30"/>
  <c r="Z84" i="30" s="1"/>
  <c r="X113" i="30"/>
  <c r="AC113" i="30" s="1"/>
  <c r="AD113" i="30" s="1"/>
  <c r="X30" i="30"/>
  <c r="AC30" i="30" s="1"/>
  <c r="X130" i="30"/>
  <c r="Z130" i="30" s="1"/>
  <c r="X54" i="27"/>
  <c r="AB54" i="27" s="1"/>
  <c r="X78" i="27"/>
  <c r="Y78" i="27" s="1"/>
  <c r="X104" i="27"/>
  <c r="Y104" i="27" s="1"/>
  <c r="X58" i="27"/>
  <c r="AC58" i="27" s="1"/>
  <c r="X34" i="27"/>
  <c r="AC34" i="27" s="1"/>
  <c r="X47" i="27"/>
  <c r="AC47" i="27" s="1"/>
  <c r="AE47" i="27" s="1"/>
  <c r="X61" i="29"/>
  <c r="Z61" i="29" s="1"/>
  <c r="X117" i="29"/>
  <c r="AB117" i="29" s="1"/>
  <c r="X95" i="29"/>
  <c r="Y95" i="29" s="1"/>
  <c r="X102" i="28"/>
  <c r="AB102" i="28" s="1"/>
  <c r="X20" i="28"/>
  <c r="Z20" i="28" s="1"/>
  <c r="X80" i="28"/>
  <c r="Y80" i="28" s="1"/>
  <c r="X133" i="28"/>
  <c r="Z133" i="28" s="1"/>
  <c r="X78" i="28"/>
  <c r="Z78" i="28" s="1"/>
  <c r="X101" i="28"/>
  <c r="AB101" i="28" s="1"/>
  <c r="X115" i="27"/>
  <c r="Y115" i="27" s="1"/>
  <c r="X80" i="30"/>
  <c r="Z80" i="30" s="1"/>
  <c r="X61" i="30"/>
  <c r="AB61" i="30" s="1"/>
  <c r="X109" i="27"/>
  <c r="Z109" i="27" s="1"/>
  <c r="X132" i="29"/>
  <c r="Z132" i="29" s="1"/>
  <c r="X63" i="29"/>
  <c r="Z63" i="29" s="1"/>
  <c r="X41" i="28"/>
  <c r="Y41" i="28" s="1"/>
  <c r="X57" i="27"/>
  <c r="Y57" i="27" s="1"/>
  <c r="X51" i="29"/>
  <c r="AB51" i="29" s="1"/>
  <c r="X101" i="27"/>
  <c r="AB101" i="27" s="1"/>
  <c r="X73" i="27"/>
  <c r="AC73" i="27" s="1"/>
  <c r="AD73" i="27" s="1"/>
  <c r="X57" i="29"/>
  <c r="AB57" i="29" s="1"/>
  <c r="X103" i="29"/>
  <c r="AB103" i="29" s="1"/>
  <c r="X115" i="29"/>
  <c r="AB115" i="29" s="1"/>
  <c r="X54" i="29"/>
  <c r="Y54" i="29" s="1"/>
  <c r="X49" i="29"/>
  <c r="Y49" i="29" s="1"/>
  <c r="X29" i="29"/>
  <c r="AB29" i="29" s="1"/>
  <c r="X117" i="28"/>
  <c r="Y117" i="28" s="1"/>
  <c r="X98" i="28"/>
  <c r="Y98" i="28" s="1"/>
  <c r="X110" i="28"/>
  <c r="AB110" i="28" s="1"/>
  <c r="X79" i="28"/>
  <c r="Z79" i="28" s="1"/>
  <c r="X43" i="28"/>
  <c r="AC43" i="28" s="1"/>
  <c r="X106" i="28"/>
  <c r="AB106" i="28" s="1"/>
  <c r="X99" i="28"/>
  <c r="AC99" i="28" s="1"/>
  <c r="AD99" i="28" s="1"/>
  <c r="X87" i="28"/>
  <c r="Y87" i="28" s="1"/>
  <c r="X73" i="28"/>
  <c r="AB73" i="28" s="1"/>
  <c r="X123" i="28"/>
  <c r="Y123" i="28" s="1"/>
  <c r="X90" i="30"/>
  <c r="AC90" i="30" s="1"/>
  <c r="AD90" i="30" s="1"/>
  <c r="X71" i="30"/>
  <c r="AC71" i="30" s="1"/>
  <c r="AE71" i="30" s="1"/>
  <c r="Y139" i="28"/>
  <c r="X53" i="27"/>
  <c r="Z53" i="27" s="1"/>
  <c r="X52" i="27"/>
  <c r="Z52" i="27" s="1"/>
  <c r="X92" i="28"/>
  <c r="AC92" i="28" s="1"/>
  <c r="X128" i="29"/>
  <c r="AC128" i="29" s="1"/>
  <c r="AD128" i="29" s="1"/>
  <c r="X41" i="27"/>
  <c r="Y41" i="27" s="1"/>
  <c r="AB113" i="28"/>
  <c r="Z64" i="27"/>
  <c r="Z105" i="29"/>
  <c r="X122" i="27"/>
  <c r="Y122" i="27" s="1"/>
  <c r="X46" i="29"/>
  <c r="Y135" i="27"/>
  <c r="Z135" i="27"/>
  <c r="AC23" i="28"/>
  <c r="AE23" i="28" s="1"/>
  <c r="Y23" i="28"/>
  <c r="Y38" i="29"/>
  <c r="AC38" i="29"/>
  <c r="AE38" i="29" s="1"/>
  <c r="AC126" i="30"/>
  <c r="AD126" i="30" s="1"/>
  <c r="Y85" i="28"/>
  <c r="Y100" i="27"/>
  <c r="AB100" i="27"/>
  <c r="Z57" i="29"/>
  <c r="Z91" i="29"/>
  <c r="AB91" i="29"/>
  <c r="Y93" i="29"/>
  <c r="AC126" i="29"/>
  <c r="AD126" i="29" s="1"/>
  <c r="Y118" i="29"/>
  <c r="AB118" i="29"/>
  <c r="Z104" i="29"/>
  <c r="AC131" i="29"/>
  <c r="AD131" i="29" s="1"/>
  <c r="Z98" i="29"/>
  <c r="Y98" i="29"/>
  <c r="AB34" i="29"/>
  <c r="AC136" i="29"/>
  <c r="AD136" i="29" s="1"/>
  <c r="Z110" i="28"/>
  <c r="Y76" i="28"/>
  <c r="AC76" i="28"/>
  <c r="Z76" i="28"/>
  <c r="AC72" i="28"/>
  <c r="AD72" i="28" s="1"/>
  <c r="Y72" i="28"/>
  <c r="X103" i="30"/>
  <c r="X76" i="27"/>
  <c r="Z45" i="28"/>
  <c r="Z39" i="28"/>
  <c r="Y134" i="28"/>
  <c r="Y38" i="27"/>
  <c r="AC35" i="27"/>
  <c r="AD35" i="27" s="1"/>
  <c r="AC70" i="29"/>
  <c r="AE70" i="29" s="1"/>
  <c r="Z92" i="29"/>
  <c r="Y91" i="29"/>
  <c r="Z118" i="29"/>
  <c r="AB126" i="29"/>
  <c r="AB76" i="28"/>
  <c r="AC135" i="28"/>
  <c r="AD135" i="28" s="1"/>
  <c r="Z100" i="27"/>
  <c r="Z38" i="29"/>
  <c r="Y104" i="29"/>
  <c r="AC41" i="29"/>
  <c r="AD41" i="29" s="1"/>
  <c r="X83" i="29"/>
  <c r="Y83" i="29" s="1"/>
  <c r="X45" i="29"/>
  <c r="AC45" i="29" s="1"/>
  <c r="AE45" i="29" s="1"/>
  <c r="Y40" i="29"/>
  <c r="AB40" i="29"/>
  <c r="X67" i="30"/>
  <c r="X97" i="30"/>
  <c r="X86" i="29"/>
  <c r="Y86" i="29" s="1"/>
  <c r="AB134" i="28"/>
  <c r="Y33" i="28"/>
  <c r="AC93" i="28"/>
  <c r="AE93" i="28" s="1"/>
  <c r="Z40" i="29"/>
  <c r="Y70" i="29"/>
  <c r="Z85" i="29"/>
  <c r="Z72" i="28"/>
  <c r="AC98" i="29"/>
  <c r="AD98" i="29" s="1"/>
  <c r="X83" i="30"/>
  <c r="AC83" i="30" s="1"/>
  <c r="X23" i="30"/>
  <c r="Y23" i="30" s="1"/>
  <c r="X115" i="30"/>
  <c r="X118" i="30"/>
  <c r="X63" i="30"/>
  <c r="X39" i="30"/>
  <c r="X75" i="30"/>
  <c r="X53" i="30"/>
  <c r="X43" i="30"/>
  <c r="X108" i="30"/>
  <c r="Z108" i="30" s="1"/>
  <c r="X119" i="30"/>
  <c r="X65" i="30"/>
  <c r="X102" i="30"/>
  <c r="X34" i="30"/>
  <c r="X94" i="29"/>
  <c r="Y94" i="29" s="1"/>
  <c r="X98" i="27"/>
  <c r="X48" i="28"/>
  <c r="X91" i="30"/>
  <c r="X128" i="28"/>
  <c r="Y128" i="28" s="1"/>
  <c r="X117" i="27"/>
  <c r="X27" i="29"/>
  <c r="X87" i="30"/>
  <c r="Y87" i="30" s="1"/>
  <c r="X129" i="29"/>
  <c r="AC129" i="29" s="1"/>
  <c r="AE129" i="29" s="1"/>
  <c r="X56" i="30"/>
  <c r="AB56" i="30" s="1"/>
  <c r="X92" i="30"/>
  <c r="X139" i="30"/>
  <c r="X128" i="27"/>
  <c r="Y128" i="27" s="1"/>
  <c r="X75" i="27"/>
  <c r="X137" i="27"/>
  <c r="X62" i="27"/>
  <c r="X139" i="27"/>
  <c r="Z139" i="27" s="1"/>
  <c r="X69" i="27"/>
  <c r="X106" i="27"/>
  <c r="X22" i="27"/>
  <c r="X74" i="27"/>
  <c r="X105" i="27"/>
  <c r="X88" i="27"/>
  <c r="X61" i="27"/>
  <c r="AB61" i="27" s="1"/>
  <c r="X136" i="27"/>
  <c r="Z136" i="27" s="1"/>
  <c r="X30" i="27"/>
  <c r="X90" i="27"/>
  <c r="X43" i="27"/>
  <c r="X49" i="27"/>
  <c r="X114" i="27"/>
  <c r="X132" i="27"/>
  <c r="X92" i="27"/>
  <c r="X113" i="27"/>
  <c r="X28" i="27"/>
  <c r="X56" i="27"/>
  <c r="Z56" i="27" s="1"/>
  <c r="X63" i="27"/>
  <c r="X129" i="27"/>
  <c r="X24" i="27"/>
  <c r="X97" i="27"/>
  <c r="X23" i="29"/>
  <c r="X43" i="29"/>
  <c r="X30" i="29"/>
  <c r="AC30" i="29" s="1"/>
  <c r="X65" i="29"/>
  <c r="X89" i="29"/>
  <c r="X110" i="29"/>
  <c r="X101" i="29"/>
  <c r="X138" i="29"/>
  <c r="X32" i="29"/>
  <c r="AC32" i="29" s="1"/>
  <c r="AE32" i="29" s="1"/>
  <c r="X37" i="29"/>
  <c r="AC37" i="29" s="1"/>
  <c r="AE37" i="29" s="1"/>
  <c r="X44" i="29"/>
  <c r="X68" i="29"/>
  <c r="X26" i="29"/>
  <c r="X106" i="29"/>
  <c r="Y106" i="29" s="1"/>
  <c r="X24" i="29"/>
  <c r="X66" i="29"/>
  <c r="X73" i="29"/>
  <c r="X120" i="29"/>
  <c r="X42" i="29"/>
  <c r="X71" i="29"/>
  <c r="X78" i="29"/>
  <c r="X107" i="29"/>
  <c r="X54" i="28"/>
  <c r="X30" i="28"/>
  <c r="X46" i="28"/>
  <c r="X47" i="28"/>
  <c r="X90" i="28"/>
  <c r="X49" i="28"/>
  <c r="X136" i="28"/>
  <c r="X61" i="28"/>
  <c r="X114" i="28"/>
  <c r="X89" i="28"/>
  <c r="X104" i="28"/>
  <c r="X21" i="28"/>
  <c r="X130" i="28"/>
  <c r="X138" i="28"/>
  <c r="X62" i="28"/>
  <c r="X40" i="28"/>
  <c r="X95" i="28"/>
  <c r="X50" i="28"/>
  <c r="X34" i="28"/>
  <c r="X74" i="28"/>
  <c r="X24" i="28"/>
  <c r="X35" i="28"/>
  <c r="X91" i="28"/>
  <c r="X131" i="28"/>
  <c r="X82" i="28"/>
  <c r="X107" i="28"/>
  <c r="X97" i="28"/>
  <c r="X48" i="29"/>
  <c r="X99" i="30"/>
  <c r="Y99" i="30" s="1"/>
  <c r="X79" i="27"/>
  <c r="AC79" i="27" s="1"/>
  <c r="X66" i="27"/>
  <c r="AC66" i="27" s="1"/>
  <c r="X56" i="29"/>
  <c r="X25" i="29"/>
  <c r="AB25" i="29" s="1"/>
  <c r="Y46" i="30"/>
  <c r="AC46" i="30"/>
  <c r="AD46" i="30" s="1"/>
  <c r="AB46" i="30"/>
  <c r="Z46" i="30"/>
  <c r="AC26" i="28"/>
  <c r="AD26" i="28" s="1"/>
  <c r="Z26" i="28"/>
  <c r="Z132" i="30"/>
  <c r="Z82" i="27"/>
  <c r="AC113" i="29"/>
  <c r="AD113" i="29" s="1"/>
  <c r="Y125" i="28"/>
  <c r="Y63" i="29"/>
  <c r="AC86" i="29"/>
  <c r="AE86" i="29" s="1"/>
  <c r="AC33" i="28"/>
  <c r="AD33" i="28" s="1"/>
  <c r="AB33" i="28"/>
  <c r="AC52" i="28"/>
  <c r="AE52" i="28" s="1"/>
  <c r="Z41" i="28"/>
  <c r="AB122" i="27"/>
  <c r="Z96" i="27"/>
  <c r="Y22" i="29"/>
  <c r="AC92" i="29"/>
  <c r="AD92" i="29" s="1"/>
  <c r="Z69" i="30"/>
  <c r="Y31" i="28"/>
  <c r="Z51" i="28"/>
  <c r="Z113" i="29"/>
  <c r="X38" i="30"/>
  <c r="Z21" i="30"/>
  <c r="AC93" i="30"/>
  <c r="AE93" i="30" s="1"/>
  <c r="Y44" i="27"/>
  <c r="AB61" i="29"/>
  <c r="AC81" i="28"/>
  <c r="AD81" i="28" s="1"/>
  <c r="Z81" i="28"/>
  <c r="AC133" i="28"/>
  <c r="AD133" i="28" s="1"/>
  <c r="Y47" i="27"/>
  <c r="Y35" i="27"/>
  <c r="AC22" i="29"/>
  <c r="AD22" i="29" s="1"/>
  <c r="Z72" i="29"/>
  <c r="Y92" i="29"/>
  <c r="AC69" i="30"/>
  <c r="AD69" i="30" s="1"/>
  <c r="AC111" i="28"/>
  <c r="AD111" i="28" s="1"/>
  <c r="AB135" i="27"/>
  <c r="AC82" i="27"/>
  <c r="X98" i="30"/>
  <c r="X76" i="30"/>
  <c r="Z75" i="29"/>
  <c r="Z47" i="27"/>
  <c r="AC94" i="29"/>
  <c r="AE94" i="29" s="1"/>
  <c r="AB22" i="29"/>
  <c r="AB69" i="30"/>
  <c r="Y108" i="28"/>
  <c r="Z31" i="28"/>
  <c r="Z65" i="28"/>
  <c r="Y81" i="28"/>
  <c r="AC25" i="27"/>
  <c r="AE25" i="27" s="1"/>
  <c r="AC135" i="27"/>
  <c r="AD135" i="27" s="1"/>
  <c r="Z129" i="29"/>
  <c r="Y70" i="30"/>
  <c r="Z83" i="29"/>
  <c r="AB45" i="29"/>
  <c r="X133" i="30"/>
  <c r="X136" i="30"/>
  <c r="X29" i="28"/>
  <c r="AC43" i="27"/>
  <c r="AD43" i="27" s="1"/>
  <c r="AB38" i="29"/>
  <c r="X67" i="27"/>
  <c r="X128" i="30"/>
  <c r="X44" i="30"/>
  <c r="X116" i="29"/>
  <c r="X130" i="29"/>
  <c r="X42" i="27"/>
  <c r="X125" i="30"/>
  <c r="X111" i="30"/>
  <c r="X25" i="30"/>
  <c r="X73" i="30"/>
  <c r="X135" i="30"/>
  <c r="X41" i="30"/>
  <c r="X89" i="27"/>
  <c r="X86" i="27"/>
  <c r="X68" i="27"/>
  <c r="X84" i="27"/>
  <c r="X112" i="27"/>
  <c r="X138" i="27"/>
  <c r="X93" i="27"/>
  <c r="X81" i="27"/>
  <c r="X126" i="27"/>
  <c r="X59" i="29"/>
  <c r="X62" i="29"/>
  <c r="X84" i="29"/>
  <c r="X135" i="29"/>
  <c r="X53" i="29"/>
  <c r="X100" i="29"/>
  <c r="X134" i="29"/>
  <c r="X36" i="29"/>
  <c r="X77" i="29"/>
  <c r="X127" i="29"/>
  <c r="X121" i="28"/>
  <c r="X64" i="28"/>
  <c r="X75" i="28"/>
  <c r="X84" i="28"/>
  <c r="X63" i="28"/>
  <c r="X94" i="28"/>
  <c r="X103" i="28"/>
  <c r="X37" i="28"/>
  <c r="X115" i="28"/>
  <c r="X116" i="28"/>
  <c r="X42" i="30"/>
  <c r="X66" i="30"/>
  <c r="X78" i="30"/>
  <c r="X100" i="30"/>
  <c r="X121" i="27"/>
  <c r="X94" i="27"/>
  <c r="X124" i="29"/>
  <c r="X123" i="29"/>
  <c r="X21" i="29"/>
  <c r="X119" i="29"/>
  <c r="X80" i="29"/>
  <c r="X36" i="28"/>
  <c r="X119" i="28"/>
  <c r="X71" i="28"/>
  <c r="X90" i="29"/>
  <c r="X40" i="27"/>
  <c r="X86" i="30"/>
  <c r="X60" i="29"/>
  <c r="X20" i="30"/>
  <c r="X101" i="30"/>
  <c r="X42" i="28"/>
  <c r="X35" i="30"/>
  <c r="X52" i="30"/>
  <c r="X89" i="30"/>
  <c r="X104" i="30"/>
  <c r="X37" i="30"/>
  <c r="X129" i="30"/>
  <c r="X121" i="30"/>
  <c r="X95" i="30"/>
  <c r="X51" i="27"/>
  <c r="X77" i="27"/>
  <c r="X33" i="27"/>
  <c r="X32" i="27"/>
  <c r="X108" i="27"/>
  <c r="X36" i="27"/>
  <c r="X48" i="27"/>
  <c r="X120" i="27"/>
  <c r="X80" i="27"/>
  <c r="X125" i="27"/>
  <c r="X21" i="27"/>
  <c r="X124" i="27"/>
  <c r="X72" i="27"/>
  <c r="X35" i="29"/>
  <c r="X52" i="29"/>
  <c r="X125" i="29"/>
  <c r="X112" i="29"/>
  <c r="X20" i="29"/>
  <c r="X50" i="29"/>
  <c r="X76" i="29"/>
  <c r="X64" i="29"/>
  <c r="X82" i="29"/>
  <c r="X133" i="29"/>
  <c r="X38" i="28"/>
  <c r="X53" i="28"/>
  <c r="X22" i="28"/>
  <c r="X126" i="28"/>
  <c r="X57" i="28"/>
  <c r="X105" i="28"/>
  <c r="X58" i="28"/>
  <c r="X96" i="28"/>
  <c r="X28" i="28"/>
  <c r="X66" i="28"/>
  <c r="X137" i="28"/>
  <c r="X88" i="28"/>
  <c r="X77" i="28"/>
  <c r="X118" i="27"/>
  <c r="X108" i="29"/>
  <c r="X22" i="30"/>
  <c r="X74" i="30"/>
  <c r="X51" i="30"/>
  <c r="X33" i="30"/>
  <c r="X36" i="30"/>
  <c r="X77" i="30"/>
  <c r="X26" i="30"/>
  <c r="X106" i="30"/>
  <c r="X131" i="30"/>
  <c r="X27" i="30"/>
  <c r="X96" i="30"/>
  <c r="X40" i="30"/>
  <c r="X55" i="30"/>
  <c r="X82" i="30"/>
  <c r="X134" i="30"/>
  <c r="X91" i="27"/>
  <c r="X60" i="27"/>
  <c r="X70" i="27"/>
  <c r="X127" i="27"/>
  <c r="X83" i="27"/>
  <c r="X133" i="27"/>
  <c r="X110" i="27"/>
  <c r="X103" i="27"/>
  <c r="X55" i="27"/>
  <c r="X95" i="27"/>
  <c r="X71" i="27"/>
  <c r="X31" i="27"/>
  <c r="X111" i="27"/>
  <c r="X87" i="27"/>
  <c r="X45" i="27"/>
  <c r="X102" i="27"/>
  <c r="X70" i="28"/>
  <c r="X20" i="27"/>
  <c r="X109" i="30"/>
  <c r="X127" i="30"/>
  <c r="X68" i="28"/>
  <c r="X72" i="30"/>
  <c r="X107" i="30"/>
  <c r="X130" i="27"/>
  <c r="X112" i="30"/>
  <c r="X47" i="30"/>
  <c r="X58" i="30"/>
  <c r="X65" i="27"/>
  <c r="X120" i="28"/>
  <c r="X99" i="27"/>
  <c r="X81" i="29"/>
  <c r="X32" i="30"/>
  <c r="X60" i="30"/>
  <c r="X27" i="28"/>
  <c r="X28" i="29"/>
  <c r="X48" i="30"/>
  <c r="X59" i="27"/>
  <c r="X119" i="27"/>
  <c r="X122" i="29"/>
  <c r="X114" i="29"/>
  <c r="X112" i="28"/>
  <c r="X127" i="28"/>
  <c r="X55" i="28"/>
  <c r="X39" i="27"/>
  <c r="X99" i="29"/>
  <c r="X121" i="29"/>
  <c r="X124" i="30"/>
  <c r="X86" i="28"/>
  <c r="X134" i="27"/>
  <c r="X55" i="29"/>
  <c r="X45" i="30"/>
  <c r="X122" i="28"/>
  <c r="X26" i="27"/>
  <c r="X85" i="30"/>
  <c r="X67" i="28"/>
  <c r="X124" i="28"/>
  <c r="X107" i="27"/>
  <c r="X88" i="29"/>
  <c r="X137" i="29"/>
  <c r="X137" i="30"/>
  <c r="X25" i="28"/>
  <c r="X74" i="29"/>
  <c r="X120" i="30"/>
  <c r="X59" i="28"/>
  <c r="X33" i="29"/>
  <c r="X79" i="30"/>
  <c r="X64" i="30"/>
  <c r="X50" i="27"/>
  <c r="X67" i="29"/>
  <c r="X109" i="29"/>
  <c r="X132" i="28"/>
  <c r="X50" i="30"/>
  <c r="X56" i="28"/>
  <c r="X60" i="28"/>
  <c r="X123" i="30"/>
  <c r="X23" i="27"/>
  <c r="X131" i="27"/>
  <c r="X138" i="30"/>
  <c r="X28" i="30"/>
  <c r="X117" i="30"/>
  <c r="X57" i="30"/>
  <c r="AE134" i="28"/>
  <c r="AD134" i="28"/>
  <c r="AE139" i="28"/>
  <c r="AD139" i="28"/>
  <c r="AD64" i="27"/>
  <c r="AE64" i="27"/>
  <c r="AE27" i="27"/>
  <c r="AD91" i="29"/>
  <c r="AE91" i="29"/>
  <c r="AE118" i="29"/>
  <c r="AD118" i="29"/>
  <c r="AD76" i="28"/>
  <c r="AE76" i="28"/>
  <c r="AD93" i="30"/>
  <c r="AD113" i="28"/>
  <c r="AE113" i="28"/>
  <c r="AE38" i="27"/>
  <c r="AD38" i="27"/>
  <c r="AD47" i="27"/>
  <c r="AE40" i="29"/>
  <c r="AD40" i="29"/>
  <c r="AD96" i="29"/>
  <c r="AD58" i="29"/>
  <c r="AE58" i="29"/>
  <c r="AE126" i="30"/>
  <c r="AE131" i="29"/>
  <c r="AD49" i="30"/>
  <c r="P20" i="24"/>
  <c r="X20" i="24" s="1"/>
  <c r="S28" i="24"/>
  <c r="R28" i="24"/>
  <c r="Q28" i="24"/>
  <c r="P28" i="24"/>
  <c r="S126" i="24"/>
  <c r="R126" i="24"/>
  <c r="Q126" i="24"/>
  <c r="Q112" i="24"/>
  <c r="R112" i="24"/>
  <c r="S112" i="24"/>
  <c r="S135" i="24"/>
  <c r="R135" i="24"/>
  <c r="Q135" i="24"/>
  <c r="R39" i="24"/>
  <c r="S39" i="24"/>
  <c r="Q39" i="24"/>
  <c r="S30" i="24"/>
  <c r="R30" i="24"/>
  <c r="Q30" i="24"/>
  <c r="P30" i="24"/>
  <c r="S29" i="24"/>
  <c r="R29" i="24"/>
  <c r="Q29" i="24"/>
  <c r="P29" i="24"/>
  <c r="Q64" i="24"/>
  <c r="R64" i="24"/>
  <c r="S64" i="24"/>
  <c r="S21" i="24"/>
  <c r="R21" i="24"/>
  <c r="Q21" i="24"/>
  <c r="P21" i="24"/>
  <c r="S133" i="24"/>
  <c r="R133" i="24"/>
  <c r="Q133" i="24"/>
  <c r="P133" i="24"/>
  <c r="S78" i="24"/>
  <c r="R78" i="24"/>
  <c r="Q78" i="24"/>
  <c r="S50" i="24"/>
  <c r="R50" i="24"/>
  <c r="Q50" i="24"/>
  <c r="S74" i="24"/>
  <c r="R74" i="24"/>
  <c r="Q74" i="24"/>
  <c r="S116" i="24"/>
  <c r="R116" i="24"/>
  <c r="Q116" i="24"/>
  <c r="P116" i="24"/>
  <c r="S105" i="24"/>
  <c r="Q105" i="24"/>
  <c r="R105" i="24"/>
  <c r="S26" i="24"/>
  <c r="R26" i="24"/>
  <c r="Q26" i="24"/>
  <c r="P26" i="24"/>
  <c r="S132" i="24"/>
  <c r="R132" i="24"/>
  <c r="Q132" i="24"/>
  <c r="P132" i="24"/>
  <c r="Q121" i="24"/>
  <c r="P121" i="24"/>
  <c r="R121" i="24"/>
  <c r="S121" i="24"/>
  <c r="S65" i="24"/>
  <c r="Q65" i="24"/>
  <c r="R65" i="24"/>
  <c r="S92" i="24"/>
  <c r="R92" i="24"/>
  <c r="Q92" i="24"/>
  <c r="P92" i="24"/>
  <c r="Q88" i="24"/>
  <c r="P88" i="24"/>
  <c r="R88" i="24"/>
  <c r="S88" i="24"/>
  <c r="R87" i="24"/>
  <c r="S87" i="24"/>
  <c r="Q87" i="24"/>
  <c r="Q80" i="24"/>
  <c r="P80" i="24"/>
  <c r="R80" i="24"/>
  <c r="S80" i="24"/>
  <c r="S77" i="24"/>
  <c r="R77" i="24"/>
  <c r="Q77" i="24"/>
  <c r="S89" i="24"/>
  <c r="Q89" i="24"/>
  <c r="R89" i="24"/>
  <c r="R47" i="24"/>
  <c r="S47" i="24"/>
  <c r="Q47" i="24"/>
  <c r="P47" i="24"/>
  <c r="S127" i="24"/>
  <c r="R127" i="24"/>
  <c r="Q127" i="24"/>
  <c r="P127" i="24"/>
  <c r="Q120" i="24"/>
  <c r="S120" i="24"/>
  <c r="R120" i="24"/>
  <c r="S134" i="24"/>
  <c r="R134" i="24"/>
  <c r="Q134" i="24"/>
  <c r="S60" i="24"/>
  <c r="R60" i="24"/>
  <c r="Q60" i="24"/>
  <c r="S45" i="24"/>
  <c r="R45" i="24"/>
  <c r="Q45" i="24"/>
  <c r="P45" i="24"/>
  <c r="S138" i="24"/>
  <c r="R138" i="24"/>
  <c r="Q138" i="24"/>
  <c r="S59" i="24"/>
  <c r="R59" i="24"/>
  <c r="Q59" i="24"/>
  <c r="P59" i="24"/>
  <c r="S62" i="24"/>
  <c r="R62" i="24"/>
  <c r="Q62" i="24"/>
  <c r="S113" i="24"/>
  <c r="Q113" i="24"/>
  <c r="R113" i="24"/>
  <c r="S67" i="24"/>
  <c r="R67" i="24"/>
  <c r="Q67" i="24"/>
  <c r="S125" i="24"/>
  <c r="R125" i="24"/>
  <c r="Q125" i="24"/>
  <c r="P125" i="24"/>
  <c r="S58" i="24"/>
  <c r="R58" i="24"/>
  <c r="Q58" i="24"/>
  <c r="R55" i="24"/>
  <c r="S55" i="24"/>
  <c r="Q55" i="24"/>
  <c r="S82" i="24"/>
  <c r="R82" i="24"/>
  <c r="Q82" i="24"/>
  <c r="R63" i="24"/>
  <c r="S63" i="24"/>
  <c r="Q63" i="24"/>
  <c r="R23" i="24"/>
  <c r="Q23" i="24"/>
  <c r="S23" i="24"/>
  <c r="P23" i="24"/>
  <c r="S99" i="24"/>
  <c r="R99" i="24"/>
  <c r="Q99" i="24"/>
  <c r="P99" i="24"/>
  <c r="R95" i="24"/>
  <c r="S95" i="24"/>
  <c r="Q95" i="24"/>
  <c r="P95" i="24"/>
  <c r="S70" i="24"/>
  <c r="R70" i="24"/>
  <c r="Q70" i="24"/>
  <c r="S51" i="24"/>
  <c r="R51" i="24"/>
  <c r="Q51" i="24"/>
  <c r="P51" i="24"/>
  <c r="S119" i="24"/>
  <c r="R119" i="24"/>
  <c r="Q119" i="24"/>
  <c r="S52" i="24"/>
  <c r="R52" i="24"/>
  <c r="Q52" i="24"/>
  <c r="Q56" i="24"/>
  <c r="P56" i="24"/>
  <c r="R56" i="24"/>
  <c r="S56" i="24"/>
  <c r="S37" i="24"/>
  <c r="R37" i="24"/>
  <c r="Q37" i="24"/>
  <c r="S122" i="24"/>
  <c r="R122" i="24"/>
  <c r="Q122" i="24"/>
  <c r="S117" i="24"/>
  <c r="R117" i="24"/>
  <c r="Q117" i="24"/>
  <c r="P117" i="24"/>
  <c r="S25" i="24"/>
  <c r="P25" i="24"/>
  <c r="R25" i="24"/>
  <c r="Q25" i="24"/>
  <c r="S131" i="24"/>
  <c r="R131" i="24"/>
  <c r="Q131" i="24"/>
  <c r="P131" i="24"/>
  <c r="S66" i="24"/>
  <c r="R66" i="24"/>
  <c r="Q66" i="24"/>
  <c r="S109" i="24"/>
  <c r="R109" i="24"/>
  <c r="Q109" i="24"/>
  <c r="P109" i="24"/>
  <c r="S41" i="24"/>
  <c r="P41" i="24"/>
  <c r="R41" i="24"/>
  <c r="Q41" i="24"/>
  <c r="S90" i="24"/>
  <c r="R90" i="24"/>
  <c r="P90" i="24"/>
  <c r="Q90" i="24"/>
  <c r="S130" i="24"/>
  <c r="R130" i="24"/>
  <c r="Q130" i="24"/>
  <c r="R31" i="24"/>
  <c r="S31" i="24"/>
  <c r="Q31" i="24"/>
  <c r="P31" i="24"/>
  <c r="Q137" i="24"/>
  <c r="P137" i="24"/>
  <c r="R137" i="24"/>
  <c r="S137" i="24"/>
  <c r="S43" i="24"/>
  <c r="R43" i="24"/>
  <c r="Q43" i="24"/>
  <c r="P43" i="24"/>
  <c r="R32" i="24"/>
  <c r="Q32" i="24"/>
  <c r="S32" i="24"/>
  <c r="S46" i="24"/>
  <c r="R46" i="24"/>
  <c r="P46" i="24"/>
  <c r="Q46" i="24"/>
  <c r="Q72" i="24"/>
  <c r="P72" i="24"/>
  <c r="R72" i="24"/>
  <c r="S72" i="24"/>
  <c r="Q129" i="24"/>
  <c r="P129" i="24"/>
  <c r="S129" i="24"/>
  <c r="R129" i="24"/>
  <c r="S54" i="24"/>
  <c r="R54" i="24"/>
  <c r="Q54" i="24"/>
  <c r="S123" i="24"/>
  <c r="R123" i="24"/>
  <c r="Q123" i="24"/>
  <c r="S34" i="24"/>
  <c r="R34" i="24"/>
  <c r="Q34" i="24"/>
  <c r="P34" i="24"/>
  <c r="S57" i="24"/>
  <c r="Q57" i="24"/>
  <c r="R57" i="24"/>
  <c r="S107" i="24"/>
  <c r="R107" i="24"/>
  <c r="Q107" i="24"/>
  <c r="P107" i="24"/>
  <c r="Q48" i="24"/>
  <c r="P48" i="24"/>
  <c r="R48" i="24"/>
  <c r="S48" i="24"/>
  <c r="S118" i="24"/>
  <c r="R118" i="24"/>
  <c r="Q118" i="24"/>
  <c r="S106" i="24"/>
  <c r="R106" i="24"/>
  <c r="P106" i="24"/>
  <c r="Q106" i="24"/>
  <c r="Q128" i="24"/>
  <c r="P128" i="24"/>
  <c r="S128" i="24"/>
  <c r="R128" i="24"/>
  <c r="S114" i="24"/>
  <c r="R114" i="24"/>
  <c r="Q114" i="24"/>
  <c r="S42" i="24"/>
  <c r="R42" i="24"/>
  <c r="Q42" i="24"/>
  <c r="P42" i="24"/>
  <c r="S49" i="24"/>
  <c r="Q49" i="24"/>
  <c r="R49" i="24"/>
  <c r="R111" i="24"/>
  <c r="S111" i="24"/>
  <c r="Q111" i="24"/>
  <c r="P111" i="24"/>
  <c r="S110" i="24"/>
  <c r="R110" i="24"/>
  <c r="P110" i="24"/>
  <c r="Q110" i="24"/>
  <c r="S22" i="24"/>
  <c r="R22" i="24"/>
  <c r="Q22" i="24"/>
  <c r="P22" i="24"/>
  <c r="S108" i="24"/>
  <c r="R108" i="24"/>
  <c r="Q108" i="24"/>
  <c r="P108" i="24"/>
  <c r="S38" i="24"/>
  <c r="R38" i="24"/>
  <c r="Q38" i="24"/>
  <c r="P38" i="24"/>
  <c r="S76" i="24"/>
  <c r="R76" i="24"/>
  <c r="Q76" i="24"/>
  <c r="P76" i="24"/>
  <c r="S91" i="24"/>
  <c r="R91" i="24"/>
  <c r="Q91" i="24"/>
  <c r="P91" i="24"/>
  <c r="S33" i="24"/>
  <c r="Q33" i="24"/>
  <c r="P33" i="24"/>
  <c r="R33" i="24"/>
  <c r="S81" i="24"/>
  <c r="Q81" i="24"/>
  <c r="P81" i="24"/>
  <c r="R81" i="24"/>
  <c r="S86" i="24"/>
  <c r="R86" i="24"/>
  <c r="P86" i="24"/>
  <c r="Q86" i="24"/>
  <c r="S93" i="24"/>
  <c r="R93" i="24"/>
  <c r="Q93" i="24"/>
  <c r="P93" i="24"/>
  <c r="P78" i="24"/>
  <c r="P64" i="24"/>
  <c r="P40" i="24"/>
  <c r="X40" i="24" s="1"/>
  <c r="P49" i="24"/>
  <c r="P58" i="24"/>
  <c r="P73" i="24"/>
  <c r="X73" i="24" s="1"/>
  <c r="P124" i="24"/>
  <c r="X124" i="24" s="1"/>
  <c r="P36" i="24"/>
  <c r="X36" i="24" s="1"/>
  <c r="P71" i="24"/>
  <c r="X71" i="24" s="1"/>
  <c r="P89" i="24"/>
  <c r="P97" i="24"/>
  <c r="X97" i="24" s="1"/>
  <c r="P105" i="24"/>
  <c r="P115" i="24"/>
  <c r="X115" i="24" s="1"/>
  <c r="P96" i="24"/>
  <c r="X96" i="24" s="1"/>
  <c r="P104" i="24"/>
  <c r="X104" i="24" s="1"/>
  <c r="P112" i="24"/>
  <c r="P67" i="24"/>
  <c r="P68" i="24"/>
  <c r="X68" i="24" s="1"/>
  <c r="P70" i="24"/>
  <c r="P60" i="24"/>
  <c r="P84" i="24"/>
  <c r="X84" i="24" s="1"/>
  <c r="P32" i="24"/>
  <c r="P61" i="24"/>
  <c r="X61" i="24" s="1"/>
  <c r="P77" i="24"/>
  <c r="P50" i="24"/>
  <c r="P57" i="24"/>
  <c r="P75" i="24"/>
  <c r="X75" i="24" s="1"/>
  <c r="P126" i="24"/>
  <c r="P98" i="24"/>
  <c r="X98" i="24" s="1"/>
  <c r="P130" i="24"/>
  <c r="P118" i="24"/>
  <c r="P119" i="24"/>
  <c r="P135" i="24"/>
  <c r="P35" i="24"/>
  <c r="X35" i="24" s="1"/>
  <c r="P24" i="24"/>
  <c r="X24" i="24" s="1"/>
  <c r="P63" i="24"/>
  <c r="P37" i="24"/>
  <c r="P53" i="24"/>
  <c r="X53" i="24" s="1"/>
  <c r="P66" i="24"/>
  <c r="P52" i="24"/>
  <c r="P62" i="24"/>
  <c r="P79" i="24"/>
  <c r="X79" i="24" s="1"/>
  <c r="P136" i="24"/>
  <c r="X136" i="24" s="1"/>
  <c r="P101" i="24"/>
  <c r="X101" i="24" s="1"/>
  <c r="P134" i="24"/>
  <c r="P100" i="24"/>
  <c r="X100" i="24" s="1"/>
  <c r="P138" i="24"/>
  <c r="P120" i="24"/>
  <c r="P39" i="24"/>
  <c r="P74" i="24"/>
  <c r="P82" i="24"/>
  <c r="P27" i="24"/>
  <c r="X27" i="24" s="1"/>
  <c r="P44" i="24"/>
  <c r="X44" i="24" s="1"/>
  <c r="P55" i="24"/>
  <c r="P69" i="24"/>
  <c r="X69" i="24" s="1"/>
  <c r="P85" i="24"/>
  <c r="X85" i="24" s="1"/>
  <c r="P54" i="24"/>
  <c r="P65" i="24"/>
  <c r="P83" i="24"/>
  <c r="X83" i="24" s="1"/>
  <c r="P113" i="24"/>
  <c r="P87" i="24"/>
  <c r="P103" i="24"/>
  <c r="X103" i="24" s="1"/>
  <c r="P94" i="24"/>
  <c r="X94" i="24" s="1"/>
  <c r="P102" i="24"/>
  <c r="X102" i="24" s="1"/>
  <c r="P114" i="24"/>
  <c r="P122" i="24"/>
  <c r="P123" i="24"/>
  <c r="P139" i="24"/>
  <c r="X139" i="24" s="1"/>
  <c r="AB54" i="30" l="1"/>
  <c r="Z95" i="29"/>
  <c r="AC29" i="27"/>
  <c r="AE29" i="27" s="1"/>
  <c r="Z139" i="29"/>
  <c r="Z111" i="29"/>
  <c r="Y131" i="29"/>
  <c r="Z29" i="27"/>
  <c r="Y139" i="29"/>
  <c r="AC139" i="29"/>
  <c r="AE139" i="29" s="1"/>
  <c r="AB131" i="29"/>
  <c r="AC85" i="28"/>
  <c r="AD85" i="28" s="1"/>
  <c r="AB29" i="27"/>
  <c r="AC69" i="29"/>
  <c r="AC87" i="29"/>
  <c r="Z85" i="28"/>
  <c r="Z29" i="30"/>
  <c r="Z128" i="29"/>
  <c r="Y111" i="29"/>
  <c r="AC93" i="29"/>
  <c r="AD93" i="29" s="1"/>
  <c r="AD122" i="30"/>
  <c r="Y69" i="29"/>
  <c r="Y130" i="30"/>
  <c r="AB80" i="30"/>
  <c r="AB31" i="30"/>
  <c r="Y87" i="29"/>
  <c r="AB93" i="29"/>
  <c r="AB111" i="29"/>
  <c r="Z31" i="30"/>
  <c r="AB69" i="29"/>
  <c r="AC31" i="30"/>
  <c r="AD31" i="30" s="1"/>
  <c r="AC29" i="30"/>
  <c r="AE29" i="30" s="1"/>
  <c r="Z111" i="28"/>
  <c r="Y81" i="30"/>
  <c r="Y93" i="28"/>
  <c r="Z93" i="28"/>
  <c r="Y29" i="30"/>
  <c r="AB111" i="28"/>
  <c r="AB87" i="29"/>
  <c r="AC39" i="28"/>
  <c r="Y39" i="28"/>
  <c r="Y59" i="30"/>
  <c r="Z57" i="27"/>
  <c r="AC32" i="28"/>
  <c r="AE32" i="28" s="1"/>
  <c r="Y116" i="30"/>
  <c r="AD45" i="29"/>
  <c r="AE72" i="29"/>
  <c r="AD39" i="29"/>
  <c r="AD75" i="29"/>
  <c r="AC116" i="27"/>
  <c r="AD116" i="27" s="1"/>
  <c r="Y20" i="28"/>
  <c r="AB75" i="29"/>
  <c r="AC31" i="28"/>
  <c r="AD31" i="28" s="1"/>
  <c r="AB62" i="30"/>
  <c r="AB83" i="28"/>
  <c r="AB25" i="27"/>
  <c r="Y65" i="28"/>
  <c r="AC110" i="30"/>
  <c r="AE110" i="30" s="1"/>
  <c r="AC57" i="27"/>
  <c r="AD57" i="27" s="1"/>
  <c r="Z97" i="29"/>
  <c r="Y47" i="29"/>
  <c r="AC85" i="29"/>
  <c r="Z47" i="29"/>
  <c r="AB123" i="27"/>
  <c r="Y24" i="30"/>
  <c r="AE90" i="30"/>
  <c r="AC104" i="27"/>
  <c r="AE104" i="27" s="1"/>
  <c r="Z104" i="27"/>
  <c r="Y79" i="29"/>
  <c r="AC47" i="29"/>
  <c r="AD47" i="29" s="1"/>
  <c r="AE113" i="29"/>
  <c r="Y61" i="29"/>
  <c r="Z30" i="30"/>
  <c r="Y97" i="29"/>
  <c r="AB114" i="30"/>
  <c r="Y72" i="29"/>
  <c r="Y52" i="28"/>
  <c r="AB109" i="27"/>
  <c r="AB65" i="28"/>
  <c r="AB78" i="28"/>
  <c r="AC85" i="27"/>
  <c r="AE85" i="27" s="1"/>
  <c r="Y135" i="28"/>
  <c r="Y85" i="27"/>
  <c r="AB96" i="29"/>
  <c r="AD100" i="27"/>
  <c r="AE100" i="27"/>
  <c r="AE98" i="29"/>
  <c r="AE72" i="28"/>
  <c r="AD68" i="30"/>
  <c r="AE128" i="29"/>
  <c r="AB110" i="30"/>
  <c r="Y82" i="27"/>
  <c r="AB44" i="27"/>
  <c r="AB51" i="28"/>
  <c r="AB126" i="30"/>
  <c r="AB68" i="30"/>
  <c r="Y58" i="29"/>
  <c r="Z31" i="29"/>
  <c r="AB34" i="27"/>
  <c r="AC114" i="30"/>
  <c r="AD114" i="30" s="1"/>
  <c r="Y68" i="30"/>
  <c r="Z80" i="28"/>
  <c r="Z93" i="30"/>
  <c r="Z25" i="27"/>
  <c r="AC108" i="28"/>
  <c r="AE108" i="28" s="1"/>
  <c r="AB58" i="29"/>
  <c r="Z46" i="27"/>
  <c r="AB23" i="28"/>
  <c r="AB125" i="28"/>
  <c r="AB132" i="30"/>
  <c r="Y26" i="28"/>
  <c r="AC84" i="30"/>
  <c r="AD84" i="30" s="1"/>
  <c r="AB136" i="29"/>
  <c r="AB39" i="29"/>
  <c r="AC46" i="27"/>
  <c r="Y41" i="29"/>
  <c r="Y34" i="29"/>
  <c r="Y39" i="29"/>
  <c r="AB135" i="28"/>
  <c r="Z117" i="28"/>
  <c r="AC34" i="29"/>
  <c r="AE34" i="29" s="1"/>
  <c r="AC104" i="29"/>
  <c r="AD104" i="29" s="1"/>
  <c r="Y126" i="29"/>
  <c r="Y27" i="27"/>
  <c r="AC123" i="27"/>
  <c r="AE123" i="27" s="1"/>
  <c r="Z126" i="30"/>
  <c r="AC51" i="28"/>
  <c r="AE51" i="28" s="1"/>
  <c r="Z39" i="29"/>
  <c r="Z58" i="29"/>
  <c r="AB52" i="28"/>
  <c r="AD70" i="29"/>
  <c r="AB93" i="30"/>
  <c r="AB133" i="28"/>
  <c r="AB72" i="29"/>
  <c r="Z35" i="27"/>
  <c r="Z115" i="29"/>
  <c r="AC31" i="29"/>
  <c r="AD31" i="29" s="1"/>
  <c r="AC132" i="30"/>
  <c r="AD132" i="30" s="1"/>
  <c r="AC125" i="28"/>
  <c r="Y51" i="29"/>
  <c r="AC44" i="27"/>
  <c r="Z110" i="30"/>
  <c r="Y46" i="27"/>
  <c r="Z83" i="28"/>
  <c r="Y113" i="29"/>
  <c r="Y75" i="29"/>
  <c r="Y114" i="30"/>
  <c r="Z27" i="27"/>
  <c r="Y45" i="28"/>
  <c r="AB108" i="28"/>
  <c r="AB41" i="29"/>
  <c r="Z68" i="30"/>
  <c r="Z123" i="27"/>
  <c r="Y136" i="29"/>
  <c r="AB85" i="29"/>
  <c r="AB27" i="27"/>
  <c r="AC83" i="28"/>
  <c r="AC45" i="28"/>
  <c r="AE45" i="28" s="1"/>
  <c r="AD118" i="28"/>
  <c r="AE118" i="28"/>
  <c r="AD62" i="30"/>
  <c r="AE31" i="28"/>
  <c r="AB94" i="30"/>
  <c r="AB102" i="29"/>
  <c r="AC94" i="30"/>
  <c r="AC96" i="27"/>
  <c r="AE96" i="27" s="1"/>
  <c r="Y62" i="30"/>
  <c r="AB129" i="28"/>
  <c r="AC116" i="30"/>
  <c r="AE116" i="30" s="1"/>
  <c r="AC79" i="29"/>
  <c r="Y103" i="29"/>
  <c r="AC37" i="27"/>
  <c r="AD37" i="27" s="1"/>
  <c r="AC79" i="28"/>
  <c r="AE79" i="28" s="1"/>
  <c r="AB71" i="30"/>
  <c r="AC109" i="28"/>
  <c r="Y37" i="27"/>
  <c r="AB109" i="28"/>
  <c r="Z24" i="30"/>
  <c r="AB97" i="29"/>
  <c r="Y102" i="29"/>
  <c r="AB116" i="27"/>
  <c r="Z62" i="30"/>
  <c r="Y109" i="28"/>
  <c r="AB118" i="28"/>
  <c r="Z129" i="28"/>
  <c r="Z116" i="27"/>
  <c r="Z116" i="30"/>
  <c r="Z79" i="29"/>
  <c r="AC102" i="29"/>
  <c r="Z96" i="29"/>
  <c r="Z37" i="27"/>
  <c r="AC81" i="30"/>
  <c r="Y69" i="28"/>
  <c r="Y118" i="28"/>
  <c r="Z118" i="28"/>
  <c r="AD97" i="29"/>
  <c r="AE92" i="29"/>
  <c r="AD23" i="28"/>
  <c r="AB132" i="29"/>
  <c r="AB32" i="28"/>
  <c r="AC24" i="30"/>
  <c r="AD24" i="30" s="1"/>
  <c r="AB58" i="27"/>
  <c r="AB105" i="30"/>
  <c r="Z86" i="29"/>
  <c r="AC129" i="28"/>
  <c r="AD129" i="28" s="1"/>
  <c r="AB86" i="29"/>
  <c r="Z32" i="28"/>
  <c r="AB69" i="28"/>
  <c r="Y100" i="28"/>
  <c r="Z94" i="30"/>
  <c r="Y96" i="29"/>
  <c r="Z81" i="30"/>
  <c r="AC69" i="28"/>
  <c r="AE69" i="28" s="1"/>
  <c r="Z103" i="29"/>
  <c r="AB85" i="27"/>
  <c r="AB96" i="27"/>
  <c r="AE22" i="29"/>
  <c r="Z106" i="28"/>
  <c r="Y88" i="30"/>
  <c r="AE73" i="27"/>
  <c r="Y61" i="27"/>
  <c r="Y113" i="30"/>
  <c r="AC108" i="30"/>
  <c r="AD108" i="30" s="1"/>
  <c r="Y102" i="28"/>
  <c r="Z49" i="30"/>
  <c r="AB41" i="27"/>
  <c r="Y73" i="27"/>
  <c r="AD116" i="30"/>
  <c r="AE105" i="29"/>
  <c r="AE69" i="30"/>
  <c r="Z45" i="29"/>
  <c r="Y49" i="30"/>
  <c r="Z41" i="27"/>
  <c r="Z61" i="30"/>
  <c r="AC41" i="27"/>
  <c r="AB41" i="28"/>
  <c r="Z113" i="30"/>
  <c r="Y79" i="27"/>
  <c r="AC88" i="30"/>
  <c r="AC78" i="28"/>
  <c r="AB78" i="27"/>
  <c r="AB47" i="27"/>
  <c r="AB98" i="28"/>
  <c r="Z73" i="27"/>
  <c r="AD65" i="28"/>
  <c r="AD85" i="27"/>
  <c r="AC78" i="27"/>
  <c r="AC102" i="28"/>
  <c r="AE102" i="28" s="1"/>
  <c r="AB113" i="30"/>
  <c r="AB49" i="30"/>
  <c r="Y61" i="30"/>
  <c r="AB88" i="30"/>
  <c r="Y78" i="28"/>
  <c r="AC98" i="28"/>
  <c r="AE98" i="28" s="1"/>
  <c r="AB73" i="27"/>
  <c r="Z98" i="28"/>
  <c r="AB54" i="29"/>
  <c r="AC61" i="30"/>
  <c r="AD61" i="30" s="1"/>
  <c r="Y45" i="29"/>
  <c r="Z78" i="27"/>
  <c r="Z102" i="28"/>
  <c r="AB129" i="29"/>
  <c r="AC54" i="29"/>
  <c r="AC41" i="28"/>
  <c r="Z54" i="29"/>
  <c r="AD30" i="30"/>
  <c r="AE30" i="30"/>
  <c r="AE21" i="30"/>
  <c r="AD21" i="30"/>
  <c r="AD86" i="29"/>
  <c r="AE111" i="29"/>
  <c r="AE135" i="27"/>
  <c r="AD79" i="28"/>
  <c r="AB90" i="30"/>
  <c r="Y30" i="30"/>
  <c r="AC20" i="28"/>
  <c r="AE20" i="28" s="1"/>
  <c r="AC61" i="29"/>
  <c r="AB21" i="30"/>
  <c r="Z101" i="28"/>
  <c r="Y109" i="27"/>
  <c r="AB104" i="27"/>
  <c r="Y99" i="28"/>
  <c r="Y110" i="28"/>
  <c r="AE99" i="28"/>
  <c r="AD38" i="29"/>
  <c r="Y52" i="27"/>
  <c r="Z90" i="30"/>
  <c r="AB30" i="30"/>
  <c r="AC59" i="30"/>
  <c r="AD59" i="30" s="1"/>
  <c r="Y21" i="30"/>
  <c r="AC109" i="27"/>
  <c r="AE109" i="27" s="1"/>
  <c r="AB57" i="27"/>
  <c r="AC52" i="27"/>
  <c r="AE52" i="27" s="1"/>
  <c r="Y57" i="29"/>
  <c r="AE111" i="28"/>
  <c r="AE26" i="28"/>
  <c r="Y90" i="30"/>
  <c r="AB59" i="30"/>
  <c r="AB20" i="28"/>
  <c r="Y101" i="28"/>
  <c r="AB52" i="27"/>
  <c r="AE92" i="28"/>
  <c r="AD92" i="28"/>
  <c r="AD58" i="27"/>
  <c r="AE58" i="27"/>
  <c r="AD66" i="27"/>
  <c r="AE66" i="27"/>
  <c r="AE85" i="28"/>
  <c r="AD129" i="29"/>
  <c r="AE35" i="27"/>
  <c r="Y58" i="27"/>
  <c r="AC51" i="29"/>
  <c r="AB66" i="27"/>
  <c r="Z115" i="27"/>
  <c r="Y132" i="29"/>
  <c r="AB94" i="29"/>
  <c r="Z58" i="27"/>
  <c r="Y117" i="29"/>
  <c r="Z94" i="29"/>
  <c r="Y129" i="29"/>
  <c r="AC57" i="29"/>
  <c r="AB49" i="29"/>
  <c r="Z99" i="28"/>
  <c r="AB99" i="28"/>
  <c r="AC49" i="29"/>
  <c r="AE46" i="30"/>
  <c r="AD71" i="30"/>
  <c r="AB128" i="27"/>
  <c r="AC105" i="30"/>
  <c r="AD105" i="30" s="1"/>
  <c r="AC115" i="27"/>
  <c r="AC80" i="28"/>
  <c r="Z105" i="30"/>
  <c r="Z71" i="30"/>
  <c r="Z51" i="29"/>
  <c r="Z29" i="29"/>
  <c r="AC103" i="29"/>
  <c r="AD32" i="29"/>
  <c r="AB80" i="28"/>
  <c r="AB130" i="30"/>
  <c r="AB87" i="30"/>
  <c r="AB115" i="27"/>
  <c r="AB128" i="28"/>
  <c r="Y44" i="28"/>
  <c r="AC110" i="28"/>
  <c r="AC130" i="30"/>
  <c r="AC101" i="28"/>
  <c r="Z49" i="29"/>
  <c r="AC132" i="29"/>
  <c r="AE30" i="29"/>
  <c r="AD30" i="29"/>
  <c r="AE43" i="28"/>
  <c r="AD43" i="28"/>
  <c r="AD34" i="27"/>
  <c r="AE34" i="27"/>
  <c r="AE133" i="28"/>
  <c r="AD93" i="28"/>
  <c r="AE126" i="29"/>
  <c r="AC115" i="29"/>
  <c r="AC80" i="30"/>
  <c r="Y133" i="28"/>
  <c r="AB95" i="29"/>
  <c r="Y34" i="27"/>
  <c r="Z122" i="30"/>
  <c r="Z54" i="27"/>
  <c r="AC54" i="27"/>
  <c r="AC70" i="30"/>
  <c r="AE70" i="30" s="1"/>
  <c r="Y84" i="30"/>
  <c r="Y71" i="30"/>
  <c r="Z122" i="27"/>
  <c r="AC122" i="27"/>
  <c r="Y53" i="27"/>
  <c r="AC53" i="27"/>
  <c r="AB53" i="27"/>
  <c r="Z123" i="28"/>
  <c r="AC123" i="28"/>
  <c r="AB123" i="28"/>
  <c r="AC106" i="28"/>
  <c r="Y106" i="28"/>
  <c r="Z73" i="28"/>
  <c r="Y73" i="28"/>
  <c r="AC101" i="27"/>
  <c r="Y101" i="27"/>
  <c r="AE132" i="30"/>
  <c r="AD108" i="28"/>
  <c r="AC95" i="29"/>
  <c r="Y115" i="29"/>
  <c r="AC63" i="29"/>
  <c r="Z70" i="30"/>
  <c r="AB84" i="30"/>
  <c r="AB128" i="29"/>
  <c r="AC117" i="28"/>
  <c r="AB117" i="28"/>
  <c r="AB92" i="28"/>
  <c r="Y92" i="28"/>
  <c r="Z92" i="28"/>
  <c r="AC87" i="28"/>
  <c r="Z87" i="28"/>
  <c r="AB87" i="28"/>
  <c r="AB79" i="28"/>
  <c r="Y79" i="28"/>
  <c r="AC29" i="29"/>
  <c r="Y29" i="29"/>
  <c r="Z117" i="29"/>
  <c r="AC117" i="29"/>
  <c r="Y54" i="30"/>
  <c r="Z54" i="30"/>
  <c r="AB100" i="28"/>
  <c r="AC100" i="28"/>
  <c r="Y43" i="28"/>
  <c r="AB43" i="28"/>
  <c r="Z43" i="28"/>
  <c r="AE33" i="28"/>
  <c r="AD37" i="29"/>
  <c r="AE135" i="28"/>
  <c r="AE54" i="30"/>
  <c r="Z34" i="27"/>
  <c r="AB122" i="30"/>
  <c r="Z101" i="27"/>
  <c r="Y122" i="30"/>
  <c r="Y54" i="27"/>
  <c r="Y80" i="30"/>
  <c r="AB63" i="29"/>
  <c r="Y128" i="29"/>
  <c r="AC73" i="28"/>
  <c r="Z46" i="29"/>
  <c r="AB46" i="29"/>
  <c r="AC46" i="29"/>
  <c r="Y46" i="29"/>
  <c r="Z44" i="28"/>
  <c r="AC44" i="28"/>
  <c r="AD79" i="27"/>
  <c r="AE79" i="27"/>
  <c r="AD83" i="30"/>
  <c r="AE83" i="30"/>
  <c r="Z107" i="28"/>
  <c r="Y107" i="28"/>
  <c r="AC107" i="28"/>
  <c r="AB107" i="28"/>
  <c r="AB138" i="28"/>
  <c r="Z138" i="28"/>
  <c r="AC138" i="28"/>
  <c r="Y138" i="28"/>
  <c r="Y89" i="28"/>
  <c r="Z89" i="28"/>
  <c r="AB89" i="28"/>
  <c r="AC89" i="28"/>
  <c r="Z71" i="29"/>
  <c r="Y71" i="29"/>
  <c r="AB71" i="29"/>
  <c r="AC71" i="29"/>
  <c r="AB68" i="29"/>
  <c r="AC68" i="29"/>
  <c r="Y68" i="29"/>
  <c r="Z68" i="29"/>
  <c r="AB97" i="27"/>
  <c r="Z97" i="27"/>
  <c r="AC97" i="27"/>
  <c r="AB132" i="27"/>
  <c r="Z132" i="27"/>
  <c r="AC132" i="27"/>
  <c r="Y132" i="27"/>
  <c r="Y88" i="27"/>
  <c r="AB88" i="27"/>
  <c r="Z88" i="27"/>
  <c r="AC88" i="27"/>
  <c r="Y137" i="27"/>
  <c r="Z137" i="27"/>
  <c r="AB137" i="27"/>
  <c r="AC137" i="27"/>
  <c r="Y27" i="29"/>
  <c r="AB27" i="29"/>
  <c r="Z27" i="29"/>
  <c r="AC27" i="29"/>
  <c r="AB102" i="30"/>
  <c r="Y102" i="30"/>
  <c r="AC102" i="30"/>
  <c r="Z102" i="30"/>
  <c r="AB43" i="30"/>
  <c r="AC43" i="30"/>
  <c r="Z43" i="30"/>
  <c r="Y43" i="30"/>
  <c r="Z97" i="30"/>
  <c r="Y97" i="30"/>
  <c r="AE113" i="30"/>
  <c r="AD29" i="30"/>
  <c r="AD110" i="30"/>
  <c r="AD139" i="29"/>
  <c r="AE105" i="30"/>
  <c r="AE59" i="30"/>
  <c r="AE104" i="29"/>
  <c r="AE81" i="28"/>
  <c r="AE114" i="30"/>
  <c r="AD123" i="27"/>
  <c r="AD98" i="28"/>
  <c r="AD94" i="29"/>
  <c r="AD29" i="27"/>
  <c r="AD52" i="28"/>
  <c r="AC97" i="30"/>
  <c r="AC50" i="28"/>
  <c r="Y50" i="28"/>
  <c r="AB50" i="28"/>
  <c r="Z50" i="28"/>
  <c r="AB30" i="28"/>
  <c r="Z30" i="28"/>
  <c r="AC30" i="28"/>
  <c r="Y30" i="28"/>
  <c r="Y65" i="29"/>
  <c r="Z65" i="29"/>
  <c r="AC65" i="29"/>
  <c r="AB65" i="29"/>
  <c r="AC106" i="27"/>
  <c r="AB106" i="27"/>
  <c r="Z106" i="27"/>
  <c r="Y106" i="27"/>
  <c r="Y63" i="30"/>
  <c r="Z63" i="30"/>
  <c r="AB63" i="30"/>
  <c r="AE43" i="27"/>
  <c r="AE136" i="29"/>
  <c r="Y97" i="27"/>
  <c r="AE82" i="27"/>
  <c r="AD82" i="27"/>
  <c r="AE84" i="30"/>
  <c r="Y25" i="29"/>
  <c r="Z25" i="29"/>
  <c r="AC99" i="30"/>
  <c r="AB99" i="30"/>
  <c r="Z99" i="30"/>
  <c r="Z82" i="28"/>
  <c r="AB82" i="28"/>
  <c r="Y82" i="28"/>
  <c r="AC82" i="28"/>
  <c r="AC24" i="28"/>
  <c r="Z24" i="28"/>
  <c r="AB24" i="28"/>
  <c r="Y24" i="28"/>
  <c r="Y95" i="28"/>
  <c r="Z95" i="28"/>
  <c r="AB95" i="28"/>
  <c r="AC95" i="28"/>
  <c r="Y130" i="28"/>
  <c r="Z130" i="28"/>
  <c r="AB130" i="28"/>
  <c r="AC130" i="28"/>
  <c r="AB114" i="28"/>
  <c r="AC114" i="28"/>
  <c r="Y114" i="28"/>
  <c r="Z114" i="28"/>
  <c r="Y90" i="28"/>
  <c r="Z90" i="28"/>
  <c r="AC90" i="28"/>
  <c r="AB90" i="28"/>
  <c r="AC54" i="28"/>
  <c r="AB54" i="28"/>
  <c r="Y54" i="28"/>
  <c r="Z54" i="28"/>
  <c r="Y42" i="29"/>
  <c r="AB42" i="29"/>
  <c r="Z42" i="29"/>
  <c r="AB24" i="29"/>
  <c r="Z24" i="29"/>
  <c r="AC24" i="29"/>
  <c r="Y24" i="29"/>
  <c r="AB44" i="29"/>
  <c r="AC44" i="29"/>
  <c r="Z44" i="29"/>
  <c r="Y44" i="29"/>
  <c r="AB101" i="29"/>
  <c r="AC101" i="29"/>
  <c r="Y101" i="29"/>
  <c r="Z101" i="29"/>
  <c r="Z30" i="29"/>
  <c r="Y30" i="29"/>
  <c r="AB30" i="29"/>
  <c r="AC24" i="27"/>
  <c r="Z24" i="27"/>
  <c r="AB24" i="27"/>
  <c r="Y24" i="27"/>
  <c r="Y28" i="27"/>
  <c r="Z28" i="27"/>
  <c r="AC28" i="27"/>
  <c r="AB28" i="27"/>
  <c r="Y114" i="27"/>
  <c r="Z114" i="27"/>
  <c r="AB114" i="27"/>
  <c r="AC114" i="27"/>
  <c r="Y30" i="27"/>
  <c r="AC30" i="27"/>
  <c r="Z30" i="27"/>
  <c r="AB30" i="27"/>
  <c r="AB105" i="27"/>
  <c r="Y105" i="27"/>
  <c r="Z105" i="27"/>
  <c r="AC105" i="27"/>
  <c r="Y69" i="27"/>
  <c r="Z69" i="27"/>
  <c r="AB69" i="27"/>
  <c r="AC69" i="27"/>
  <c r="Y75" i="27"/>
  <c r="Z75" i="27"/>
  <c r="AC75" i="27"/>
  <c r="AB75" i="27"/>
  <c r="Y56" i="30"/>
  <c r="Z56" i="30"/>
  <c r="AC56" i="30"/>
  <c r="AB117" i="27"/>
  <c r="Y117" i="27"/>
  <c r="Z117" i="27"/>
  <c r="AC117" i="27"/>
  <c r="Y98" i="27"/>
  <c r="AB98" i="27"/>
  <c r="AC98" i="27"/>
  <c r="Z98" i="27"/>
  <c r="AB65" i="30"/>
  <c r="Y65" i="30"/>
  <c r="Z65" i="30"/>
  <c r="AC65" i="30"/>
  <c r="AB53" i="30"/>
  <c r="Z53" i="30"/>
  <c r="Y53" i="30"/>
  <c r="AC53" i="30"/>
  <c r="Z118" i="30"/>
  <c r="AB118" i="30"/>
  <c r="Y118" i="30"/>
  <c r="AC118" i="30"/>
  <c r="Y67" i="30"/>
  <c r="AB67" i="30"/>
  <c r="Z67" i="30"/>
  <c r="AC67" i="30"/>
  <c r="Z76" i="27"/>
  <c r="Y76" i="27"/>
  <c r="AC76" i="27"/>
  <c r="AB79" i="27"/>
  <c r="Z79" i="27"/>
  <c r="AB35" i="28"/>
  <c r="Z35" i="28"/>
  <c r="Y35" i="28"/>
  <c r="AC35" i="28"/>
  <c r="AC49" i="28"/>
  <c r="AB49" i="28"/>
  <c r="Y49" i="28"/>
  <c r="Z49" i="28"/>
  <c r="Z66" i="29"/>
  <c r="AB66" i="29"/>
  <c r="Y66" i="29"/>
  <c r="AC66" i="29"/>
  <c r="AC138" i="29"/>
  <c r="Z138" i="29"/>
  <c r="AB138" i="29"/>
  <c r="Y138" i="29"/>
  <c r="AB56" i="27"/>
  <c r="Y56" i="27"/>
  <c r="AC56" i="27"/>
  <c r="Y90" i="27"/>
  <c r="AB90" i="27"/>
  <c r="AC90" i="27"/>
  <c r="Y92" i="30"/>
  <c r="AC92" i="30"/>
  <c r="AB92" i="30"/>
  <c r="Z92" i="30"/>
  <c r="AB48" i="28"/>
  <c r="AC48" i="28"/>
  <c r="Y48" i="28"/>
  <c r="Z48" i="28"/>
  <c r="Z83" i="30"/>
  <c r="Y83" i="30"/>
  <c r="AE41" i="29"/>
  <c r="AE93" i="29"/>
  <c r="AD25" i="27"/>
  <c r="AC63" i="30"/>
  <c r="AC42" i="29"/>
  <c r="Z90" i="27"/>
  <c r="AC25" i="29"/>
  <c r="AB76" i="27"/>
  <c r="AB83" i="30"/>
  <c r="AB97" i="30"/>
  <c r="Y66" i="27"/>
  <c r="Z66" i="27"/>
  <c r="AB97" i="28"/>
  <c r="Y97" i="28"/>
  <c r="Z97" i="28"/>
  <c r="AC97" i="28"/>
  <c r="Y91" i="28"/>
  <c r="AC91" i="28"/>
  <c r="AB91" i="28"/>
  <c r="Z91" i="28"/>
  <c r="AC34" i="28"/>
  <c r="Z34" i="28"/>
  <c r="Y34" i="28"/>
  <c r="AB34" i="28"/>
  <c r="Z62" i="28"/>
  <c r="Y62" i="28"/>
  <c r="AC62" i="28"/>
  <c r="AB62" i="28"/>
  <c r="AC104" i="28"/>
  <c r="Y104" i="28"/>
  <c r="Z104" i="28"/>
  <c r="AB104" i="28"/>
  <c r="AB136" i="28"/>
  <c r="AC136" i="28"/>
  <c r="Y136" i="28"/>
  <c r="Z136" i="28"/>
  <c r="Z46" i="28"/>
  <c r="AB46" i="28"/>
  <c r="AC46" i="28"/>
  <c r="Y46" i="28"/>
  <c r="AB78" i="29"/>
  <c r="Z78" i="29"/>
  <c r="AC78" i="29"/>
  <c r="Y78" i="29"/>
  <c r="Z73" i="29"/>
  <c r="Y73" i="29"/>
  <c r="AC73" i="29"/>
  <c r="AB73" i="29"/>
  <c r="AB26" i="29"/>
  <c r="Y26" i="29"/>
  <c r="Z26" i="29"/>
  <c r="AC26" i="29"/>
  <c r="Y32" i="29"/>
  <c r="Z32" i="29"/>
  <c r="AB32" i="29"/>
  <c r="AB89" i="29"/>
  <c r="Z89" i="29"/>
  <c r="Y89" i="29"/>
  <c r="AC89" i="29"/>
  <c r="Z23" i="29"/>
  <c r="AC23" i="29"/>
  <c r="Y23" i="29"/>
  <c r="AB23" i="29"/>
  <c r="Y63" i="27"/>
  <c r="AB63" i="27"/>
  <c r="AC63" i="27"/>
  <c r="Z63" i="27"/>
  <c r="AB92" i="27"/>
  <c r="Z92" i="27"/>
  <c r="Y92" i="27"/>
  <c r="AC92" i="27"/>
  <c r="AB43" i="27"/>
  <c r="Z43" i="27"/>
  <c r="Y43" i="27"/>
  <c r="AC61" i="27"/>
  <c r="Z61" i="27"/>
  <c r="AC22" i="27"/>
  <c r="Y22" i="27"/>
  <c r="AB22" i="27"/>
  <c r="Z22" i="27"/>
  <c r="AC62" i="27"/>
  <c r="AB62" i="27"/>
  <c r="Y62" i="27"/>
  <c r="Z62" i="27"/>
  <c r="Y139" i="30"/>
  <c r="AC139" i="30"/>
  <c r="Z139" i="30"/>
  <c r="AB139" i="30"/>
  <c r="AC87" i="30"/>
  <c r="Z87" i="30"/>
  <c r="AB91" i="30"/>
  <c r="AC91" i="30"/>
  <c r="Y91" i="30"/>
  <c r="Z91" i="30"/>
  <c r="Y34" i="30"/>
  <c r="AB34" i="30"/>
  <c r="Z34" i="30"/>
  <c r="AC34" i="30"/>
  <c r="Y108" i="30"/>
  <c r="AB108" i="30"/>
  <c r="Z39" i="30"/>
  <c r="AB39" i="30"/>
  <c r="AC39" i="30"/>
  <c r="Y39" i="30"/>
  <c r="AB23" i="30"/>
  <c r="Z23" i="30"/>
  <c r="AC23" i="30"/>
  <c r="AC83" i="29"/>
  <c r="AB83" i="29"/>
  <c r="AB56" i="29"/>
  <c r="Z56" i="29"/>
  <c r="Y56" i="29"/>
  <c r="AC56" i="29"/>
  <c r="Y48" i="29"/>
  <c r="AB48" i="29"/>
  <c r="AC48" i="29"/>
  <c r="Z48" i="29"/>
  <c r="AB131" i="28"/>
  <c r="Z131" i="28"/>
  <c r="Y131" i="28"/>
  <c r="AC131" i="28"/>
  <c r="AC74" i="28"/>
  <c r="Z74" i="28"/>
  <c r="Y74" i="28"/>
  <c r="AB74" i="28"/>
  <c r="AC40" i="28"/>
  <c r="Y40" i="28"/>
  <c r="AB40" i="28"/>
  <c r="Z40" i="28"/>
  <c r="Y21" i="28"/>
  <c r="AC21" i="28"/>
  <c r="AB21" i="28"/>
  <c r="Z21" i="28"/>
  <c r="Z61" i="28"/>
  <c r="Y61" i="28"/>
  <c r="AC61" i="28"/>
  <c r="AB61" i="28"/>
  <c r="Y47" i="28"/>
  <c r="AB47" i="28"/>
  <c r="AC47" i="28"/>
  <c r="Z47" i="28"/>
  <c r="AC107" i="29"/>
  <c r="Z107" i="29"/>
  <c r="Y107" i="29"/>
  <c r="AB107" i="29"/>
  <c r="Z120" i="29"/>
  <c r="AB120" i="29"/>
  <c r="Y120" i="29"/>
  <c r="AC120" i="29"/>
  <c r="Z106" i="29"/>
  <c r="AB106" i="29"/>
  <c r="AC106" i="29"/>
  <c r="Z37" i="29"/>
  <c r="Y37" i="29"/>
  <c r="AB37" i="29"/>
  <c r="AB110" i="29"/>
  <c r="Y110" i="29"/>
  <c r="AC110" i="29"/>
  <c r="Z110" i="29"/>
  <c r="AC43" i="29"/>
  <c r="AB43" i="29"/>
  <c r="Z43" i="29"/>
  <c r="Y43" i="29"/>
  <c r="Y129" i="27"/>
  <c r="AC129" i="27"/>
  <c r="Z129" i="27"/>
  <c r="AB129" i="27"/>
  <c r="AB113" i="27"/>
  <c r="AC113" i="27"/>
  <c r="Z113" i="27"/>
  <c r="Y113" i="27"/>
  <c r="Y49" i="27"/>
  <c r="AC49" i="27"/>
  <c r="AB49" i="27"/>
  <c r="Z49" i="27"/>
  <c r="AB136" i="27"/>
  <c r="AC136" i="27"/>
  <c r="Y136" i="27"/>
  <c r="Z74" i="27"/>
  <c r="AB74" i="27"/>
  <c r="AC74" i="27"/>
  <c r="Y74" i="27"/>
  <c r="Y139" i="27"/>
  <c r="AC139" i="27"/>
  <c r="AB139" i="27"/>
  <c r="AC128" i="27"/>
  <c r="Z128" i="27"/>
  <c r="AC128" i="28"/>
  <c r="Z128" i="28"/>
  <c r="AC119" i="30"/>
  <c r="AB119" i="30"/>
  <c r="Z119" i="30"/>
  <c r="Y119" i="30"/>
  <c r="Y75" i="30"/>
  <c r="Z75" i="30"/>
  <c r="AC75" i="30"/>
  <c r="AB75" i="30"/>
  <c r="Z115" i="30"/>
  <c r="AC115" i="30"/>
  <c r="AB115" i="30"/>
  <c r="Y115" i="30"/>
  <c r="AB103" i="30"/>
  <c r="Y103" i="30"/>
  <c r="AC103" i="30"/>
  <c r="Z103" i="30"/>
  <c r="AC117" i="30"/>
  <c r="AB117" i="30"/>
  <c r="Y117" i="30"/>
  <c r="Z117" i="30"/>
  <c r="Z23" i="27"/>
  <c r="AC23" i="27"/>
  <c r="AB23" i="27"/>
  <c r="Y23" i="27"/>
  <c r="Y50" i="30"/>
  <c r="Z50" i="30"/>
  <c r="AC50" i="30"/>
  <c r="AB50" i="30"/>
  <c r="AB50" i="27"/>
  <c r="Z50" i="27"/>
  <c r="AC50" i="27"/>
  <c r="Y50" i="27"/>
  <c r="AC59" i="28"/>
  <c r="Z59" i="28"/>
  <c r="Y59" i="28"/>
  <c r="AB59" i="28"/>
  <c r="Y137" i="30"/>
  <c r="AC137" i="30"/>
  <c r="AB137" i="30"/>
  <c r="Z137" i="30"/>
  <c r="AC124" i="28"/>
  <c r="AB124" i="28"/>
  <c r="Y124" i="28"/>
  <c r="Z124" i="28"/>
  <c r="Y122" i="28"/>
  <c r="Z122" i="28"/>
  <c r="AC122" i="28"/>
  <c r="AB122" i="28"/>
  <c r="AC86" i="28"/>
  <c r="AB86" i="28"/>
  <c r="Y86" i="28"/>
  <c r="Z86" i="28"/>
  <c r="AB39" i="27"/>
  <c r="Z39" i="27"/>
  <c r="AC39" i="27"/>
  <c r="Y39" i="27"/>
  <c r="AC114" i="29"/>
  <c r="AB114" i="29"/>
  <c r="Z114" i="29"/>
  <c r="Y114" i="29"/>
  <c r="Z48" i="30"/>
  <c r="Y48" i="30"/>
  <c r="AC48" i="30"/>
  <c r="AB48" i="30"/>
  <c r="Y32" i="30"/>
  <c r="AB32" i="30"/>
  <c r="Z32" i="30"/>
  <c r="AC32" i="30"/>
  <c r="Y65" i="27"/>
  <c r="Z65" i="27"/>
  <c r="AC65" i="27"/>
  <c r="AB65" i="27"/>
  <c r="AB130" i="27"/>
  <c r="Z130" i="27"/>
  <c r="AC130" i="27"/>
  <c r="Y130" i="27"/>
  <c r="Y127" i="30"/>
  <c r="AB127" i="30"/>
  <c r="AC127" i="30"/>
  <c r="Z127" i="30"/>
  <c r="AB102" i="27"/>
  <c r="Y102" i="27"/>
  <c r="AC102" i="27"/>
  <c r="Z102" i="27"/>
  <c r="AB31" i="27"/>
  <c r="Z31" i="27"/>
  <c r="Y31" i="27"/>
  <c r="AC31" i="27"/>
  <c r="AC103" i="27"/>
  <c r="Z103" i="27"/>
  <c r="AB103" i="27"/>
  <c r="Y103" i="27"/>
  <c r="Y127" i="27"/>
  <c r="AB127" i="27"/>
  <c r="Z127" i="27"/>
  <c r="AC127" i="27"/>
  <c r="AB134" i="30"/>
  <c r="Z134" i="30"/>
  <c r="Y134" i="30"/>
  <c r="AC134" i="30"/>
  <c r="Y96" i="30"/>
  <c r="AB96" i="30"/>
  <c r="Z96" i="30"/>
  <c r="AC96" i="30"/>
  <c r="Y26" i="30"/>
  <c r="AB26" i="30"/>
  <c r="AC26" i="30"/>
  <c r="Z26" i="30"/>
  <c r="AC51" i="30"/>
  <c r="Y51" i="30"/>
  <c r="AB51" i="30"/>
  <c r="Z51" i="30"/>
  <c r="Y118" i="27"/>
  <c r="AC118" i="27"/>
  <c r="Z118" i="27"/>
  <c r="AB118" i="27"/>
  <c r="AC66" i="28"/>
  <c r="Y66" i="28"/>
  <c r="AB66" i="28"/>
  <c r="Z66" i="28"/>
  <c r="Y105" i="28"/>
  <c r="AC105" i="28"/>
  <c r="Z105" i="28"/>
  <c r="AB105" i="28"/>
  <c r="AB53" i="28"/>
  <c r="Y53" i="28"/>
  <c r="AC53" i="28"/>
  <c r="Z53" i="28"/>
  <c r="AC64" i="29"/>
  <c r="Y64" i="29"/>
  <c r="AB64" i="29"/>
  <c r="Z64" i="29"/>
  <c r="AC112" i="29"/>
  <c r="Z112" i="29"/>
  <c r="AB112" i="29"/>
  <c r="Y112" i="29"/>
  <c r="AB72" i="27"/>
  <c r="AC72" i="27"/>
  <c r="Y72" i="27"/>
  <c r="Z72" i="27"/>
  <c r="AB80" i="27"/>
  <c r="Z80" i="27"/>
  <c r="AC80" i="27"/>
  <c r="Y80" i="27"/>
  <c r="Y108" i="27"/>
  <c r="AB108" i="27"/>
  <c r="AC108" i="27"/>
  <c r="Z108" i="27"/>
  <c r="Y51" i="27"/>
  <c r="AC51" i="27"/>
  <c r="AB51" i="27"/>
  <c r="Z51" i="27"/>
  <c r="Y37" i="30"/>
  <c r="Z37" i="30"/>
  <c r="AC37" i="30"/>
  <c r="AB37" i="30"/>
  <c r="Y35" i="30"/>
  <c r="AC35" i="30"/>
  <c r="AB35" i="30"/>
  <c r="Z35" i="30"/>
  <c r="Z60" i="29"/>
  <c r="Y60" i="29"/>
  <c r="AC60" i="29"/>
  <c r="AB60" i="29"/>
  <c r="Y40" i="27"/>
  <c r="AC40" i="27"/>
  <c r="AB40" i="27"/>
  <c r="Z40" i="27"/>
  <c r="Y36" i="28"/>
  <c r="AC36" i="28"/>
  <c r="Z36" i="28"/>
  <c r="AB36" i="28"/>
  <c r="Z123" i="29"/>
  <c r="AB123" i="29"/>
  <c r="AC123" i="29"/>
  <c r="Y123" i="29"/>
  <c r="AC100" i="30"/>
  <c r="AB100" i="30"/>
  <c r="Y100" i="30"/>
  <c r="Z100" i="30"/>
  <c r="AC116" i="28"/>
  <c r="Z116" i="28"/>
  <c r="AB116" i="28"/>
  <c r="Y116" i="28"/>
  <c r="AC94" i="28"/>
  <c r="Z94" i="28"/>
  <c r="AB94" i="28"/>
  <c r="Y94" i="28"/>
  <c r="AC64" i="28"/>
  <c r="Y64" i="28"/>
  <c r="Z64" i="28"/>
  <c r="AB64" i="28"/>
  <c r="Z36" i="29"/>
  <c r="Y36" i="29"/>
  <c r="AB36" i="29"/>
  <c r="AC36" i="29"/>
  <c r="Z135" i="29"/>
  <c r="Y135" i="29"/>
  <c r="AC135" i="29"/>
  <c r="AB135" i="29"/>
  <c r="Z126" i="27"/>
  <c r="Y126" i="27"/>
  <c r="AB126" i="27"/>
  <c r="AC126" i="27"/>
  <c r="Y112" i="27"/>
  <c r="AC112" i="27"/>
  <c r="Z112" i="27"/>
  <c r="AB112" i="27"/>
  <c r="AB89" i="27"/>
  <c r="AC89" i="27"/>
  <c r="Y89" i="27"/>
  <c r="Z89" i="27"/>
  <c r="Y25" i="30"/>
  <c r="AC25" i="30"/>
  <c r="AB25" i="30"/>
  <c r="Z25" i="30"/>
  <c r="AC130" i="29"/>
  <c r="Z130" i="29"/>
  <c r="Y130" i="29"/>
  <c r="AB130" i="29"/>
  <c r="Z67" i="27"/>
  <c r="AB67" i="27"/>
  <c r="Y67" i="27"/>
  <c r="AC67" i="27"/>
  <c r="Z29" i="28"/>
  <c r="Y29" i="28"/>
  <c r="AC29" i="28"/>
  <c r="AB29" i="28"/>
  <c r="Y76" i="30"/>
  <c r="AC76" i="30"/>
  <c r="Z76" i="30"/>
  <c r="AB76" i="30"/>
  <c r="Y38" i="30"/>
  <c r="AC38" i="30"/>
  <c r="AB38" i="30"/>
  <c r="Z38" i="30"/>
  <c r="Y28" i="30"/>
  <c r="Z28" i="30"/>
  <c r="AC28" i="30"/>
  <c r="AB28" i="30"/>
  <c r="Z123" i="30"/>
  <c r="AC123" i="30"/>
  <c r="Y123" i="30"/>
  <c r="AB123" i="30"/>
  <c r="AC132" i="28"/>
  <c r="Z132" i="28"/>
  <c r="Y132" i="28"/>
  <c r="AB132" i="28"/>
  <c r="Y64" i="30"/>
  <c r="AC64" i="30"/>
  <c r="AB64" i="30"/>
  <c r="Z64" i="30"/>
  <c r="Z120" i="30"/>
  <c r="AC120" i="30"/>
  <c r="Y120" i="30"/>
  <c r="AB120" i="30"/>
  <c r="AB137" i="29"/>
  <c r="Y137" i="29"/>
  <c r="AC137" i="29"/>
  <c r="Z137" i="29"/>
  <c r="Y67" i="28"/>
  <c r="AC67" i="28"/>
  <c r="Z67" i="28"/>
  <c r="AB67" i="28"/>
  <c r="AB45" i="30"/>
  <c r="AC45" i="30"/>
  <c r="Y45" i="30"/>
  <c r="Z45" i="30"/>
  <c r="AC124" i="30"/>
  <c r="Y124" i="30"/>
  <c r="AB124" i="30"/>
  <c r="Z124" i="30"/>
  <c r="Y55" i="28"/>
  <c r="AC55" i="28"/>
  <c r="Z55" i="28"/>
  <c r="AB55" i="28"/>
  <c r="AC122" i="29"/>
  <c r="Z122" i="29"/>
  <c r="AB122" i="29"/>
  <c r="Y122" i="29"/>
  <c r="Z28" i="29"/>
  <c r="Y28" i="29"/>
  <c r="AB28" i="29"/>
  <c r="AC28" i="29"/>
  <c r="AB81" i="29"/>
  <c r="AC81" i="29"/>
  <c r="Z81" i="29"/>
  <c r="Y81" i="29"/>
  <c r="Y58" i="30"/>
  <c r="Z58" i="30"/>
  <c r="AB58" i="30"/>
  <c r="AC58" i="30"/>
  <c r="Z107" i="30"/>
  <c r="AC107" i="30"/>
  <c r="AB107" i="30"/>
  <c r="Y107" i="30"/>
  <c r="AC109" i="30"/>
  <c r="AB109" i="30"/>
  <c r="Y109" i="30"/>
  <c r="Z109" i="30"/>
  <c r="AB45" i="27"/>
  <c r="Y45" i="27"/>
  <c r="AC45" i="27"/>
  <c r="Z45" i="27"/>
  <c r="Y71" i="27"/>
  <c r="Z71" i="27"/>
  <c r="AC71" i="27"/>
  <c r="AB71" i="27"/>
  <c r="Y110" i="27"/>
  <c r="AC110" i="27"/>
  <c r="AB110" i="27"/>
  <c r="Z110" i="27"/>
  <c r="AB70" i="27"/>
  <c r="Z70" i="27"/>
  <c r="AC70" i="27"/>
  <c r="Y70" i="27"/>
  <c r="AB82" i="30"/>
  <c r="Z82" i="30"/>
  <c r="Y82" i="30"/>
  <c r="AC82" i="30"/>
  <c r="AB27" i="30"/>
  <c r="AC27" i="30"/>
  <c r="Y27" i="30"/>
  <c r="Z27" i="30"/>
  <c r="Y77" i="30"/>
  <c r="Z77" i="30"/>
  <c r="AB77" i="30"/>
  <c r="AC77" i="30"/>
  <c r="AC74" i="30"/>
  <c r="AB74" i="30"/>
  <c r="Z74" i="30"/>
  <c r="Y74" i="30"/>
  <c r="Y77" i="28"/>
  <c r="AB77" i="28"/>
  <c r="Z77" i="28"/>
  <c r="AC77" i="28"/>
  <c r="Y28" i="28"/>
  <c r="AB28" i="28"/>
  <c r="Z28" i="28"/>
  <c r="AC28" i="28"/>
  <c r="AC57" i="28"/>
  <c r="Z57" i="28"/>
  <c r="AB57" i="28"/>
  <c r="Y57" i="28"/>
  <c r="Y38" i="28"/>
  <c r="AC38" i="28"/>
  <c r="AB38" i="28"/>
  <c r="Z38" i="28"/>
  <c r="Y76" i="29"/>
  <c r="AB76" i="29"/>
  <c r="Z76" i="29"/>
  <c r="AC76" i="29"/>
  <c r="Z125" i="29"/>
  <c r="Y125" i="29"/>
  <c r="AC125" i="29"/>
  <c r="AB125" i="29"/>
  <c r="Z124" i="27"/>
  <c r="AC124" i="27"/>
  <c r="Y124" i="27"/>
  <c r="AB124" i="27"/>
  <c r="Y120" i="27"/>
  <c r="Z120" i="27"/>
  <c r="AB120" i="27"/>
  <c r="AC120" i="27"/>
  <c r="Y32" i="27"/>
  <c r="Z32" i="27"/>
  <c r="AC32" i="27"/>
  <c r="AB32" i="27"/>
  <c r="AC95" i="30"/>
  <c r="Z95" i="30"/>
  <c r="Y95" i="30"/>
  <c r="AB95" i="30"/>
  <c r="Z104" i="30"/>
  <c r="Y104" i="30"/>
  <c r="AC104" i="30"/>
  <c r="AB104" i="30"/>
  <c r="AC42" i="28"/>
  <c r="Y42" i="28"/>
  <c r="Z42" i="28"/>
  <c r="AB42" i="28"/>
  <c r="Y86" i="30"/>
  <c r="AB86" i="30"/>
  <c r="AC86" i="30"/>
  <c r="Z86" i="30"/>
  <c r="AC90" i="29"/>
  <c r="AB90" i="29"/>
  <c r="Z90" i="29"/>
  <c r="Y90" i="29"/>
  <c r="AB80" i="29"/>
  <c r="Y80" i="29"/>
  <c r="Z80" i="29"/>
  <c r="AC80" i="29"/>
  <c r="Y124" i="29"/>
  <c r="Z124" i="29"/>
  <c r="AC124" i="29"/>
  <c r="AB124" i="29"/>
  <c r="AC78" i="30"/>
  <c r="AB78" i="30"/>
  <c r="Y78" i="30"/>
  <c r="Z78" i="30"/>
  <c r="AC115" i="28"/>
  <c r="AB115" i="28"/>
  <c r="Y115" i="28"/>
  <c r="Z115" i="28"/>
  <c r="AB63" i="28"/>
  <c r="Y63" i="28"/>
  <c r="Z63" i="28"/>
  <c r="AC63" i="28"/>
  <c r="Z121" i="28"/>
  <c r="Y121" i="28"/>
  <c r="AC121" i="28"/>
  <c r="AB121" i="28"/>
  <c r="Z134" i="29"/>
  <c r="Y134" i="29"/>
  <c r="AB134" i="29"/>
  <c r="AC134" i="29"/>
  <c r="AB84" i="29"/>
  <c r="AC84" i="29"/>
  <c r="Z84" i="29"/>
  <c r="Y84" i="29"/>
  <c r="Y81" i="27"/>
  <c r="Z81" i="27"/>
  <c r="AB81" i="27"/>
  <c r="AC81" i="27"/>
  <c r="AB84" i="27"/>
  <c r="Z84" i="27"/>
  <c r="Y84" i="27"/>
  <c r="AC84" i="27"/>
  <c r="AC41" i="30"/>
  <c r="Y41" i="30"/>
  <c r="Z41" i="30"/>
  <c r="AB41" i="30"/>
  <c r="AC111" i="30"/>
  <c r="Z111" i="30"/>
  <c r="AB111" i="30"/>
  <c r="Y111" i="30"/>
  <c r="Y116" i="29"/>
  <c r="AC116" i="29"/>
  <c r="Z116" i="29"/>
  <c r="AB116" i="29"/>
  <c r="Z136" i="30"/>
  <c r="AB136" i="30"/>
  <c r="Y136" i="30"/>
  <c r="AC136" i="30"/>
  <c r="Z98" i="30"/>
  <c r="AB98" i="30"/>
  <c r="Y98" i="30"/>
  <c r="AC98" i="30"/>
  <c r="Z109" i="29"/>
  <c r="Y109" i="29"/>
  <c r="AB109" i="29"/>
  <c r="AC109" i="29"/>
  <c r="Y74" i="29"/>
  <c r="AC74" i="29"/>
  <c r="AB74" i="29"/>
  <c r="Z74" i="29"/>
  <c r="AB85" i="30"/>
  <c r="AC85" i="30"/>
  <c r="Y85" i="30"/>
  <c r="Z85" i="30"/>
  <c r="AB127" i="28"/>
  <c r="Z127" i="28"/>
  <c r="AC127" i="28"/>
  <c r="Y127" i="28"/>
  <c r="Z99" i="27"/>
  <c r="Y99" i="27"/>
  <c r="AC99" i="27"/>
  <c r="AB99" i="27"/>
  <c r="AB72" i="30"/>
  <c r="AC72" i="30"/>
  <c r="Y72" i="30"/>
  <c r="Z72" i="30"/>
  <c r="Y87" i="27"/>
  <c r="Z87" i="27"/>
  <c r="AB87" i="27"/>
  <c r="AC87" i="27"/>
  <c r="Y133" i="27"/>
  <c r="Z133" i="27"/>
  <c r="AC133" i="27"/>
  <c r="AB133" i="27"/>
  <c r="AC131" i="30"/>
  <c r="AB131" i="30"/>
  <c r="Y131" i="30"/>
  <c r="Z131" i="30"/>
  <c r="AC96" i="28"/>
  <c r="Z96" i="28"/>
  <c r="AB96" i="28"/>
  <c r="Y96" i="28"/>
  <c r="AC50" i="29"/>
  <c r="AB50" i="29"/>
  <c r="Y50" i="29"/>
  <c r="Z50" i="29"/>
  <c r="AB48" i="27"/>
  <c r="AC48" i="27"/>
  <c r="Z48" i="27"/>
  <c r="Y48" i="27"/>
  <c r="AC101" i="30"/>
  <c r="Z101" i="30"/>
  <c r="AB101" i="30"/>
  <c r="Y101" i="30"/>
  <c r="Y94" i="27"/>
  <c r="Z94" i="27"/>
  <c r="AB94" i="27"/>
  <c r="AC94" i="27"/>
  <c r="Z127" i="29"/>
  <c r="AB127" i="29"/>
  <c r="AC127" i="29"/>
  <c r="Y127" i="29"/>
  <c r="AC125" i="30"/>
  <c r="Y125" i="30"/>
  <c r="Z125" i="30"/>
  <c r="AB125" i="30"/>
  <c r="AB138" i="30"/>
  <c r="Y138" i="30"/>
  <c r="Z138" i="30"/>
  <c r="AC138" i="30"/>
  <c r="AC60" i="28"/>
  <c r="Z60" i="28"/>
  <c r="AB60" i="28"/>
  <c r="Y60" i="28"/>
  <c r="Y79" i="30"/>
  <c r="AC79" i="30"/>
  <c r="Z79" i="30"/>
  <c r="AB79" i="30"/>
  <c r="Y88" i="29"/>
  <c r="Z88" i="29"/>
  <c r="AC88" i="29"/>
  <c r="AB88" i="29"/>
  <c r="Z55" i="29"/>
  <c r="AB55" i="29"/>
  <c r="AC55" i="29"/>
  <c r="Y55" i="29"/>
  <c r="Y121" i="29"/>
  <c r="AB121" i="29"/>
  <c r="AC121" i="29"/>
  <c r="Z121" i="29"/>
  <c r="AB119" i="27"/>
  <c r="AC119" i="27"/>
  <c r="Y119" i="27"/>
  <c r="Z119" i="27"/>
  <c r="AC27" i="28"/>
  <c r="AB27" i="28"/>
  <c r="Y27" i="28"/>
  <c r="Z27" i="28"/>
  <c r="AC47" i="30"/>
  <c r="Z47" i="30"/>
  <c r="Y47" i="30"/>
  <c r="AB47" i="30"/>
  <c r="AC20" i="27"/>
  <c r="AB20" i="27"/>
  <c r="Y20" i="27"/>
  <c r="Z20" i="27"/>
  <c r="AB95" i="27"/>
  <c r="Z95" i="27"/>
  <c r="Y95" i="27"/>
  <c r="AC95" i="27"/>
  <c r="AB60" i="27"/>
  <c r="Y60" i="27"/>
  <c r="AC60" i="27"/>
  <c r="Z60" i="27"/>
  <c r="AB55" i="30"/>
  <c r="AC55" i="30"/>
  <c r="Z55" i="30"/>
  <c r="Y55" i="30"/>
  <c r="Y36" i="30"/>
  <c r="Z36" i="30"/>
  <c r="AB36" i="30"/>
  <c r="AC36" i="30"/>
  <c r="Y22" i="30"/>
  <c r="Z22" i="30"/>
  <c r="AB22" i="30"/>
  <c r="AC22" i="30"/>
  <c r="Z88" i="28"/>
  <c r="Y88" i="28"/>
  <c r="AB88" i="28"/>
  <c r="AC88" i="28"/>
  <c r="Z126" i="28"/>
  <c r="AC126" i="28"/>
  <c r="Y126" i="28"/>
  <c r="AB126" i="28"/>
  <c r="AB133" i="29"/>
  <c r="AC133" i="29"/>
  <c r="Z133" i="29"/>
  <c r="Y133" i="29"/>
  <c r="AC52" i="29"/>
  <c r="Z52" i="29"/>
  <c r="Y52" i="29"/>
  <c r="AB52" i="29"/>
  <c r="AC21" i="27"/>
  <c r="Y21" i="27"/>
  <c r="AB21" i="27"/>
  <c r="Z21" i="27"/>
  <c r="AB33" i="27"/>
  <c r="Y33" i="27"/>
  <c r="AC33" i="27"/>
  <c r="Z33" i="27"/>
  <c r="AC121" i="30"/>
  <c r="AB121" i="30"/>
  <c r="Y121" i="30"/>
  <c r="Z121" i="30"/>
  <c r="AC89" i="30"/>
  <c r="AB89" i="30"/>
  <c r="Y89" i="30"/>
  <c r="Z89" i="30"/>
  <c r="Z71" i="28"/>
  <c r="AC71" i="28"/>
  <c r="AB71" i="28"/>
  <c r="Y71" i="28"/>
  <c r="AC119" i="29"/>
  <c r="AB119" i="29"/>
  <c r="Y119" i="29"/>
  <c r="Z119" i="29"/>
  <c r="AB66" i="30"/>
  <c r="AC66" i="30"/>
  <c r="Z66" i="30"/>
  <c r="Y66" i="30"/>
  <c r="AB37" i="28"/>
  <c r="AC37" i="28"/>
  <c r="Z37" i="28"/>
  <c r="Y37" i="28"/>
  <c r="Z84" i="28"/>
  <c r="AB84" i="28"/>
  <c r="AC84" i="28"/>
  <c r="Y84" i="28"/>
  <c r="Z100" i="29"/>
  <c r="AB100" i="29"/>
  <c r="AC100" i="29"/>
  <c r="Y100" i="29"/>
  <c r="AC62" i="29"/>
  <c r="Y62" i="29"/>
  <c r="AB62" i="29"/>
  <c r="Z62" i="29"/>
  <c r="AB93" i="27"/>
  <c r="Z93" i="27"/>
  <c r="Y93" i="27"/>
  <c r="AC93" i="27"/>
  <c r="AB68" i="27"/>
  <c r="AC68" i="27"/>
  <c r="Z68" i="27"/>
  <c r="Y68" i="27"/>
  <c r="AC135" i="30"/>
  <c r="Z135" i="30"/>
  <c r="AB135" i="30"/>
  <c r="Y135" i="30"/>
  <c r="Y44" i="30"/>
  <c r="Z44" i="30"/>
  <c r="AC44" i="30"/>
  <c r="AB44" i="30"/>
  <c r="AC133" i="30"/>
  <c r="Y133" i="30"/>
  <c r="AB133" i="30"/>
  <c r="Z133" i="30"/>
  <c r="Y57" i="30"/>
  <c r="AB57" i="30"/>
  <c r="Z57" i="30"/>
  <c r="AC57" i="30"/>
  <c r="Y131" i="27"/>
  <c r="AC131" i="27"/>
  <c r="AB131" i="27"/>
  <c r="Z131" i="27"/>
  <c r="AB56" i="28"/>
  <c r="Y56" i="28"/>
  <c r="Z56" i="28"/>
  <c r="AC56" i="28"/>
  <c r="Z67" i="29"/>
  <c r="AC67" i="29"/>
  <c r="AB67" i="29"/>
  <c r="Y67" i="29"/>
  <c r="AC33" i="29"/>
  <c r="AB33" i="29"/>
  <c r="Y33" i="29"/>
  <c r="Z33" i="29"/>
  <c r="AC25" i="28"/>
  <c r="Y25" i="28"/>
  <c r="AB25" i="28"/>
  <c r="Z25" i="28"/>
  <c r="AB107" i="27"/>
  <c r="AC107" i="27"/>
  <c r="Z107" i="27"/>
  <c r="Y107" i="27"/>
  <c r="Y26" i="27"/>
  <c r="AB26" i="27"/>
  <c r="AC26" i="27"/>
  <c r="Z26" i="27"/>
  <c r="AB134" i="27"/>
  <c r="Y134" i="27"/>
  <c r="AC134" i="27"/>
  <c r="Z134" i="27"/>
  <c r="AB99" i="29"/>
  <c r="AC99" i="29"/>
  <c r="Z99" i="29"/>
  <c r="Y99" i="29"/>
  <c r="AB112" i="28"/>
  <c r="Y112" i="28"/>
  <c r="Z112" i="28"/>
  <c r="AC112" i="28"/>
  <c r="Y59" i="27"/>
  <c r="AC59" i="27"/>
  <c r="Z59" i="27"/>
  <c r="AB59" i="27"/>
  <c r="Y60" i="30"/>
  <c r="AB60" i="30"/>
  <c r="AC60" i="30"/>
  <c r="Z60" i="30"/>
  <c r="AB120" i="28"/>
  <c r="AC120" i="28"/>
  <c r="Y120" i="28"/>
  <c r="Z120" i="28"/>
  <c r="Z112" i="30"/>
  <c r="Y112" i="30"/>
  <c r="AB112" i="30"/>
  <c r="AC112" i="30"/>
  <c r="Z68" i="28"/>
  <c r="AC68" i="28"/>
  <c r="Y68" i="28"/>
  <c r="AB68" i="28"/>
  <c r="Y70" i="28"/>
  <c r="Z70" i="28"/>
  <c r="AC70" i="28"/>
  <c r="AB70" i="28"/>
  <c r="AB111" i="27"/>
  <c r="Y111" i="27"/>
  <c r="AC111" i="27"/>
  <c r="Z111" i="27"/>
  <c r="Y55" i="27"/>
  <c r="AC55" i="27"/>
  <c r="Z55" i="27"/>
  <c r="AB55" i="27"/>
  <c r="Y83" i="27"/>
  <c r="AC83" i="27"/>
  <c r="AB83" i="27"/>
  <c r="Z83" i="27"/>
  <c r="AB91" i="27"/>
  <c r="AC91" i="27"/>
  <c r="Z91" i="27"/>
  <c r="Y91" i="27"/>
  <c r="Y40" i="30"/>
  <c r="AC40" i="30"/>
  <c r="Z40" i="30"/>
  <c r="AB40" i="30"/>
  <c r="Y106" i="30"/>
  <c r="AC106" i="30"/>
  <c r="Z106" i="30"/>
  <c r="AB106" i="30"/>
  <c r="AC33" i="30"/>
  <c r="Z33" i="30"/>
  <c r="AB33" i="30"/>
  <c r="Y33" i="30"/>
  <c r="Z108" i="29"/>
  <c r="Y108" i="29"/>
  <c r="AB108" i="29"/>
  <c r="AC108" i="29"/>
  <c r="Z137" i="28"/>
  <c r="Y137" i="28"/>
  <c r="AC137" i="28"/>
  <c r="AB137" i="28"/>
  <c r="Y58" i="28"/>
  <c r="Z58" i="28"/>
  <c r="AC58" i="28"/>
  <c r="AB58" i="28"/>
  <c r="AB22" i="28"/>
  <c r="AC22" i="28"/>
  <c r="Y22" i="28"/>
  <c r="Z22" i="28"/>
  <c r="Z82" i="29"/>
  <c r="AB82" i="29"/>
  <c r="Y82" i="29"/>
  <c r="AC82" i="29"/>
  <c r="Y20" i="29"/>
  <c r="AC20" i="29"/>
  <c r="AB20" i="29"/>
  <c r="Z20" i="29"/>
  <c r="Y35" i="29"/>
  <c r="AB35" i="29"/>
  <c r="Z35" i="29"/>
  <c r="AC35" i="29"/>
  <c r="AC125" i="27"/>
  <c r="Z125" i="27"/>
  <c r="AB125" i="27"/>
  <c r="Y125" i="27"/>
  <c r="Y36" i="27"/>
  <c r="Z36" i="27"/>
  <c r="AC36" i="27"/>
  <c r="AB36" i="27"/>
  <c r="Y77" i="27"/>
  <c r="AC77" i="27"/>
  <c r="Z77" i="27"/>
  <c r="AB77" i="27"/>
  <c r="Z129" i="30"/>
  <c r="Y129" i="30"/>
  <c r="AC129" i="30"/>
  <c r="AB129" i="30"/>
  <c r="Z52" i="30"/>
  <c r="Y52" i="30"/>
  <c r="AB52" i="30"/>
  <c r="AC52" i="30"/>
  <c r="Y20" i="30"/>
  <c r="AC20" i="30"/>
  <c r="AB20" i="30"/>
  <c r="Z20" i="30"/>
  <c r="AB119" i="28"/>
  <c r="Z119" i="28"/>
  <c r="AC119" i="28"/>
  <c r="Y119" i="28"/>
  <c r="AC21" i="29"/>
  <c r="Y21" i="29"/>
  <c r="Z21" i="29"/>
  <c r="AB21" i="29"/>
  <c r="AC121" i="27"/>
  <c r="Y121" i="27"/>
  <c r="Z121" i="27"/>
  <c r="AB121" i="27"/>
  <c r="Z42" i="30"/>
  <c r="Y42" i="30"/>
  <c r="AB42" i="30"/>
  <c r="AC42" i="30"/>
  <c r="AC103" i="28"/>
  <c r="Z103" i="28"/>
  <c r="AB103" i="28"/>
  <c r="Y103" i="28"/>
  <c r="Z75" i="28"/>
  <c r="Y75" i="28"/>
  <c r="AC75" i="28"/>
  <c r="AB75" i="28"/>
  <c r="AC77" i="29"/>
  <c r="Y77" i="29"/>
  <c r="Z77" i="29"/>
  <c r="AB77" i="29"/>
  <c r="AC53" i="29"/>
  <c r="Y53" i="29"/>
  <c r="AB53" i="29"/>
  <c r="Z53" i="29"/>
  <c r="AB59" i="29"/>
  <c r="Y59" i="29"/>
  <c r="AC59" i="29"/>
  <c r="Z59" i="29"/>
  <c r="AB138" i="27"/>
  <c r="AC138" i="27"/>
  <c r="Y138" i="27"/>
  <c r="Z138" i="27"/>
  <c r="AB86" i="27"/>
  <c r="AC86" i="27"/>
  <c r="Y86" i="27"/>
  <c r="Z86" i="27"/>
  <c r="Z73" i="30"/>
  <c r="Y73" i="30"/>
  <c r="AC73" i="30"/>
  <c r="AB73" i="30"/>
  <c r="Y42" i="27"/>
  <c r="AC42" i="27"/>
  <c r="AB42" i="27"/>
  <c r="Z42" i="27"/>
  <c r="Y128" i="30"/>
  <c r="AC128" i="30"/>
  <c r="Z128" i="30"/>
  <c r="AB128" i="30"/>
  <c r="AB102" i="24"/>
  <c r="AB85" i="24"/>
  <c r="AB27" i="24"/>
  <c r="AB101" i="24"/>
  <c r="AB53" i="24"/>
  <c r="AB68" i="24"/>
  <c r="AB96" i="24"/>
  <c r="AB73" i="24"/>
  <c r="AB94" i="24"/>
  <c r="AB83" i="24"/>
  <c r="AB69" i="24"/>
  <c r="AB44" i="24"/>
  <c r="AB136" i="24"/>
  <c r="AB24" i="24"/>
  <c r="AB98" i="24"/>
  <c r="AB75" i="24"/>
  <c r="AB61" i="24"/>
  <c r="AB84" i="24"/>
  <c r="AB104" i="24"/>
  <c r="AB115" i="24"/>
  <c r="AB97" i="24"/>
  <c r="AB71" i="24"/>
  <c r="AB124" i="24"/>
  <c r="AB40" i="24"/>
  <c r="AB139" i="24"/>
  <c r="AB103" i="24"/>
  <c r="AB100" i="24"/>
  <c r="AB79" i="24"/>
  <c r="AB35" i="24"/>
  <c r="AB36" i="24"/>
  <c r="AB20" i="24"/>
  <c r="Z20" i="24"/>
  <c r="AQ20" i="24" s="1"/>
  <c r="X52" i="24"/>
  <c r="X105" i="24"/>
  <c r="X93" i="24"/>
  <c r="X38" i="24"/>
  <c r="X111" i="24"/>
  <c r="X128" i="24"/>
  <c r="Y128" i="24" s="1"/>
  <c r="AP128" i="24" s="1"/>
  <c r="X129" i="24"/>
  <c r="X72" i="24"/>
  <c r="X82" i="24"/>
  <c r="X120" i="24"/>
  <c r="X63" i="24"/>
  <c r="X112" i="24"/>
  <c r="X32" i="24"/>
  <c r="X64" i="24"/>
  <c r="X99" i="24"/>
  <c r="X23" i="24"/>
  <c r="X45" i="24"/>
  <c r="X88" i="24"/>
  <c r="X116" i="24"/>
  <c r="X30" i="24"/>
  <c r="Y20" i="24"/>
  <c r="AP20" i="24" s="1"/>
  <c r="X66" i="24"/>
  <c r="X110" i="24"/>
  <c r="X107" i="24"/>
  <c r="X43" i="24"/>
  <c r="X31" i="24"/>
  <c r="X90" i="24"/>
  <c r="X121" i="24"/>
  <c r="X39" i="24"/>
  <c r="X106" i="24"/>
  <c r="X48" i="24"/>
  <c r="X137" i="24"/>
  <c r="X131" i="24"/>
  <c r="X56" i="24"/>
  <c r="X51" i="24"/>
  <c r="X59" i="24"/>
  <c r="X127" i="24"/>
  <c r="X47" i="24"/>
  <c r="X80" i="24"/>
  <c r="X132" i="24"/>
  <c r="X133" i="24"/>
  <c r="X41" i="24"/>
  <c r="X25" i="24"/>
  <c r="X134" i="24"/>
  <c r="X49" i="24"/>
  <c r="Y103" i="24"/>
  <c r="AP103" i="24" s="1"/>
  <c r="Z103" i="24"/>
  <c r="AQ103" i="24" s="1"/>
  <c r="Y83" i="24"/>
  <c r="AP83" i="24" s="1"/>
  <c r="Z83" i="24"/>
  <c r="AQ83" i="24" s="1"/>
  <c r="Y44" i="24"/>
  <c r="AP44" i="24" s="1"/>
  <c r="Z44" i="24"/>
  <c r="AQ44" i="24" s="1"/>
  <c r="Y136" i="24"/>
  <c r="AP136" i="24" s="1"/>
  <c r="Z136" i="24"/>
  <c r="AQ136" i="24" s="1"/>
  <c r="Y75" i="24"/>
  <c r="AP75" i="24" s="1"/>
  <c r="Z75" i="24"/>
  <c r="AQ75" i="24" s="1"/>
  <c r="Y68" i="24"/>
  <c r="AP68" i="24" s="1"/>
  <c r="Z68" i="24"/>
  <c r="AQ68" i="24" s="1"/>
  <c r="Y36" i="24"/>
  <c r="AP36" i="24" s="1"/>
  <c r="Z36" i="24"/>
  <c r="AQ36" i="24" s="1"/>
  <c r="X123" i="24"/>
  <c r="Y102" i="24"/>
  <c r="AP102" i="24" s="1"/>
  <c r="Z102" i="24"/>
  <c r="AQ102" i="24" s="1"/>
  <c r="X95" i="24"/>
  <c r="X65" i="24"/>
  <c r="Y85" i="24"/>
  <c r="AP85" i="24" s="1"/>
  <c r="Z85" i="24"/>
  <c r="AQ85" i="24" s="1"/>
  <c r="X22" i="24"/>
  <c r="X34" i="24"/>
  <c r="X138" i="24"/>
  <c r="X109" i="24"/>
  <c r="X92" i="24"/>
  <c r="X42" i="24"/>
  <c r="Y53" i="24"/>
  <c r="AP53" i="24" s="1"/>
  <c r="Z53" i="24"/>
  <c r="AQ53" i="24" s="1"/>
  <c r="X21" i="24"/>
  <c r="Y24" i="24"/>
  <c r="AP24" i="24" s="1"/>
  <c r="Z24" i="24"/>
  <c r="AQ24" i="24" s="1"/>
  <c r="X119" i="24"/>
  <c r="Y98" i="24"/>
  <c r="AP98" i="24" s="1"/>
  <c r="Z98" i="24"/>
  <c r="AQ98" i="24" s="1"/>
  <c r="X91" i="24"/>
  <c r="X57" i="24"/>
  <c r="X77" i="24"/>
  <c r="Y84" i="24"/>
  <c r="AP84" i="24" s="1"/>
  <c r="Z84" i="24"/>
  <c r="AQ84" i="24" s="1"/>
  <c r="X46" i="24"/>
  <c r="X125" i="24"/>
  <c r="Y104" i="24"/>
  <c r="AP104" i="24" s="1"/>
  <c r="Z104" i="24"/>
  <c r="AQ104" i="24" s="1"/>
  <c r="Y97" i="24"/>
  <c r="AP97" i="24" s="1"/>
  <c r="Z97" i="24"/>
  <c r="AQ97" i="24" s="1"/>
  <c r="Y71" i="24"/>
  <c r="AP71" i="24" s="1"/>
  <c r="Z71" i="24"/>
  <c r="AQ71" i="24" s="1"/>
  <c r="Y124" i="24"/>
  <c r="AP124" i="24" s="1"/>
  <c r="Z124" i="24"/>
  <c r="AQ124" i="24" s="1"/>
  <c r="X29" i="24"/>
  <c r="X26" i="24"/>
  <c r="X122" i="24"/>
  <c r="Y94" i="24"/>
  <c r="AP94" i="24" s="1"/>
  <c r="Z94" i="24"/>
  <c r="AQ94" i="24" s="1"/>
  <c r="X87" i="24"/>
  <c r="X54" i="24"/>
  <c r="Y69" i="24"/>
  <c r="AP69" i="24" s="1"/>
  <c r="Z69" i="24"/>
  <c r="AQ69" i="24" s="1"/>
  <c r="X74" i="24"/>
  <c r="X108" i="24"/>
  <c r="Y101" i="24"/>
  <c r="AP101" i="24" s="1"/>
  <c r="Z101" i="24"/>
  <c r="AQ101" i="24" s="1"/>
  <c r="Y79" i="24"/>
  <c r="AP79" i="24" s="1"/>
  <c r="Z79" i="24"/>
  <c r="AQ79" i="24" s="1"/>
  <c r="X28" i="24"/>
  <c r="X37" i="24"/>
  <c r="X76" i="24"/>
  <c r="Y35" i="24"/>
  <c r="AP35" i="24" s="1"/>
  <c r="Z35" i="24"/>
  <c r="AQ35" i="24" s="1"/>
  <c r="X118" i="24"/>
  <c r="X126" i="24"/>
  <c r="X50" i="24"/>
  <c r="Y61" i="24"/>
  <c r="AP61" i="24" s="1"/>
  <c r="Z61" i="24"/>
  <c r="AQ61" i="24" s="1"/>
  <c r="X60" i="24"/>
  <c r="X67" i="24"/>
  <c r="X117" i="24"/>
  <c r="Y96" i="24"/>
  <c r="AP96" i="24" s="1"/>
  <c r="Z96" i="24"/>
  <c r="AQ96" i="24" s="1"/>
  <c r="X89" i="24"/>
  <c r="Y73" i="24"/>
  <c r="AP73" i="24" s="1"/>
  <c r="Z73" i="24"/>
  <c r="AQ73" i="24" s="1"/>
  <c r="X78" i="24"/>
  <c r="Y139" i="24"/>
  <c r="AP139" i="24" s="1"/>
  <c r="Z139" i="24"/>
  <c r="AQ139" i="24" s="1"/>
  <c r="X114" i="24"/>
  <c r="X113" i="24"/>
  <c r="X55" i="24"/>
  <c r="Y27" i="24"/>
  <c r="AP27" i="24" s="1"/>
  <c r="Z27" i="24"/>
  <c r="AQ27" i="24" s="1"/>
  <c r="X33" i="24"/>
  <c r="Y100" i="24"/>
  <c r="AP100" i="24" s="1"/>
  <c r="Z100" i="24"/>
  <c r="AQ100" i="24" s="1"/>
  <c r="X62" i="24"/>
  <c r="X81" i="24"/>
  <c r="X86" i="24"/>
  <c r="X135" i="24"/>
  <c r="X130" i="24"/>
  <c r="X70" i="24"/>
  <c r="Y115" i="24"/>
  <c r="AP115" i="24" s="1"/>
  <c r="Z115" i="24"/>
  <c r="AQ115" i="24" s="1"/>
  <c r="X58" i="24"/>
  <c r="Y40" i="24"/>
  <c r="AP40" i="24" s="1"/>
  <c r="Z40" i="24"/>
  <c r="AQ40" i="24" s="1"/>
  <c r="AD109" i="27" l="1"/>
  <c r="AD45" i="28"/>
  <c r="AD39" i="28"/>
  <c r="AE39" i="28"/>
  <c r="AD69" i="29"/>
  <c r="AE69" i="29"/>
  <c r="AE116" i="27"/>
  <c r="AE47" i="29"/>
  <c r="AD87" i="29"/>
  <c r="AE87" i="29"/>
  <c r="AD20" i="28"/>
  <c r="AE31" i="30"/>
  <c r="AE24" i="30"/>
  <c r="AD104" i="27"/>
  <c r="AE57" i="27"/>
  <c r="AD32" i="28"/>
  <c r="AE85" i="29"/>
  <c r="AD85" i="29"/>
  <c r="AE31" i="29"/>
  <c r="AE108" i="30"/>
  <c r="AD34" i="29"/>
  <c r="AD125" i="28"/>
  <c r="AE125" i="28"/>
  <c r="AD46" i="27"/>
  <c r="AE46" i="27"/>
  <c r="AD69" i="28"/>
  <c r="AD51" i="28"/>
  <c r="AE129" i="28"/>
  <c r="AD96" i="27"/>
  <c r="AD52" i="27"/>
  <c r="AD83" i="28"/>
  <c r="AE83" i="28"/>
  <c r="AD44" i="27"/>
  <c r="AE44" i="27"/>
  <c r="AE61" i="30"/>
  <c r="AE81" i="30"/>
  <c r="AD81" i="30"/>
  <c r="AE94" i="30"/>
  <c r="AD94" i="30"/>
  <c r="AD109" i="28"/>
  <c r="AE109" i="28"/>
  <c r="AE37" i="27"/>
  <c r="AD102" i="29"/>
  <c r="AE102" i="29"/>
  <c r="AD79" i="29"/>
  <c r="AE79" i="29"/>
  <c r="AE41" i="28"/>
  <c r="AD41" i="28"/>
  <c r="AE88" i="30"/>
  <c r="AD88" i="30"/>
  <c r="AD41" i="27"/>
  <c r="AE41" i="27"/>
  <c r="AD102" i="28"/>
  <c r="AE78" i="27"/>
  <c r="AD78" i="27"/>
  <c r="AE54" i="29"/>
  <c r="AD54" i="29"/>
  <c r="AD78" i="28"/>
  <c r="AE78" i="28"/>
  <c r="AE61" i="29"/>
  <c r="AD61" i="29"/>
  <c r="AE80" i="28"/>
  <c r="AD80" i="28"/>
  <c r="AD51" i="29"/>
  <c r="AE51" i="29"/>
  <c r="AD101" i="28"/>
  <c r="AE101" i="28"/>
  <c r="AD115" i="27"/>
  <c r="AE115" i="27"/>
  <c r="AD130" i="30"/>
  <c r="AE130" i="30"/>
  <c r="AE132" i="29"/>
  <c r="AD132" i="29"/>
  <c r="AD110" i="28"/>
  <c r="AE110" i="28"/>
  <c r="AE103" i="29"/>
  <c r="AD103" i="29"/>
  <c r="AD49" i="29"/>
  <c r="AE49" i="29"/>
  <c r="AE57" i="29"/>
  <c r="AD57" i="29"/>
  <c r="AD70" i="30"/>
  <c r="AE46" i="29"/>
  <c r="AD46" i="29"/>
  <c r="AD100" i="28"/>
  <c r="AE100" i="28"/>
  <c r="AE117" i="29"/>
  <c r="AD117" i="29"/>
  <c r="AE87" i="28"/>
  <c r="AD87" i="28"/>
  <c r="AD123" i="28"/>
  <c r="AE123" i="28"/>
  <c r="AD80" i="30"/>
  <c r="AE80" i="30"/>
  <c r="AE44" i="28"/>
  <c r="AD44" i="28"/>
  <c r="AD117" i="28"/>
  <c r="AE117" i="28"/>
  <c r="AD63" i="29"/>
  <c r="AE63" i="29"/>
  <c r="AE122" i="27"/>
  <c r="AD122" i="27"/>
  <c r="AD115" i="29"/>
  <c r="AE115" i="29"/>
  <c r="AD101" i="27"/>
  <c r="AE101" i="27"/>
  <c r="AD106" i="28"/>
  <c r="AE106" i="28"/>
  <c r="AE54" i="27"/>
  <c r="AD54" i="27"/>
  <c r="AD73" i="28"/>
  <c r="AE73" i="28"/>
  <c r="AD29" i="29"/>
  <c r="AE29" i="29"/>
  <c r="AE95" i="29"/>
  <c r="AD95" i="29"/>
  <c r="AE53" i="27"/>
  <c r="AD53" i="27"/>
  <c r="AD128" i="28"/>
  <c r="AE128" i="28"/>
  <c r="AD43" i="29"/>
  <c r="AE43" i="29"/>
  <c r="AE106" i="29"/>
  <c r="AD106" i="29"/>
  <c r="AE48" i="29"/>
  <c r="AD48" i="29"/>
  <c r="AD91" i="30"/>
  <c r="AE91" i="30"/>
  <c r="AE26" i="29"/>
  <c r="AD26" i="29"/>
  <c r="AE97" i="28"/>
  <c r="AD97" i="28"/>
  <c r="AD63" i="30"/>
  <c r="AE63" i="30"/>
  <c r="AE76" i="27"/>
  <c r="AD76" i="27"/>
  <c r="AE98" i="27"/>
  <c r="AD98" i="27"/>
  <c r="AD130" i="28"/>
  <c r="AE130" i="28"/>
  <c r="AD82" i="28"/>
  <c r="AE82" i="28"/>
  <c r="AE65" i="29"/>
  <c r="AD65" i="29"/>
  <c r="AD107" i="28"/>
  <c r="AE107" i="28"/>
  <c r="AE74" i="27"/>
  <c r="AD74" i="27"/>
  <c r="AE136" i="27"/>
  <c r="AD136" i="27"/>
  <c r="AD49" i="27"/>
  <c r="AE49" i="27"/>
  <c r="AD113" i="27"/>
  <c r="AE113" i="27"/>
  <c r="AE129" i="27"/>
  <c r="AD129" i="27"/>
  <c r="AD120" i="29"/>
  <c r="AE120" i="29"/>
  <c r="AE131" i="28"/>
  <c r="AD131" i="28"/>
  <c r="AD56" i="29"/>
  <c r="AE56" i="29"/>
  <c r="AE87" i="30"/>
  <c r="AD87" i="30"/>
  <c r="AE62" i="27"/>
  <c r="AD62" i="27"/>
  <c r="AE22" i="27"/>
  <c r="AD22" i="27"/>
  <c r="AD23" i="29"/>
  <c r="AE23" i="29"/>
  <c r="AE104" i="28"/>
  <c r="AD104" i="28"/>
  <c r="AE34" i="28"/>
  <c r="AD34" i="28"/>
  <c r="AE42" i="29"/>
  <c r="AD42" i="29"/>
  <c r="AE56" i="27"/>
  <c r="AD56" i="27"/>
  <c r="AE67" i="30"/>
  <c r="AD67" i="30"/>
  <c r="AD118" i="30"/>
  <c r="AE118" i="30"/>
  <c r="AE53" i="30"/>
  <c r="AD53" i="30"/>
  <c r="AE65" i="30"/>
  <c r="AD65" i="30"/>
  <c r="AD117" i="27"/>
  <c r="AE117" i="27"/>
  <c r="AD56" i="30"/>
  <c r="AE56" i="30"/>
  <c r="AE75" i="27"/>
  <c r="AD75" i="27"/>
  <c r="AD28" i="27"/>
  <c r="AE28" i="27"/>
  <c r="AD101" i="29"/>
  <c r="AE101" i="29"/>
  <c r="AE44" i="29"/>
  <c r="AD44" i="29"/>
  <c r="AD54" i="28"/>
  <c r="AE54" i="28"/>
  <c r="AE24" i="28"/>
  <c r="AD24" i="28"/>
  <c r="AD97" i="30"/>
  <c r="AE97" i="30"/>
  <c r="AE71" i="29"/>
  <c r="AD71" i="29"/>
  <c r="AD89" i="28"/>
  <c r="AE89" i="28"/>
  <c r="AD103" i="30"/>
  <c r="AE103" i="30"/>
  <c r="AE139" i="27"/>
  <c r="AD139" i="27"/>
  <c r="AE61" i="28"/>
  <c r="AD61" i="28"/>
  <c r="AE95" i="28"/>
  <c r="AD95" i="28"/>
  <c r="AD30" i="28"/>
  <c r="AE30" i="28"/>
  <c r="AD27" i="29"/>
  <c r="AE27" i="29"/>
  <c r="AD137" i="27"/>
  <c r="AE137" i="27"/>
  <c r="AD88" i="27"/>
  <c r="AE88" i="27"/>
  <c r="AE97" i="27"/>
  <c r="AD97" i="27"/>
  <c r="AE138" i="28"/>
  <c r="AD138" i="28"/>
  <c r="AE115" i="30"/>
  <c r="AD115" i="30"/>
  <c r="AE21" i="28"/>
  <c r="AD21" i="28"/>
  <c r="AD23" i="30"/>
  <c r="AE23" i="30"/>
  <c r="AE39" i="30"/>
  <c r="AD39" i="30"/>
  <c r="AE61" i="27"/>
  <c r="AD61" i="27"/>
  <c r="AD92" i="27"/>
  <c r="AE92" i="27"/>
  <c r="AD89" i="29"/>
  <c r="AE89" i="29"/>
  <c r="AE73" i="29"/>
  <c r="AD73" i="29"/>
  <c r="AD78" i="29"/>
  <c r="AE78" i="29"/>
  <c r="AE46" i="28"/>
  <c r="AD46" i="28"/>
  <c r="AE62" i="28"/>
  <c r="AD62" i="28"/>
  <c r="AD25" i="29"/>
  <c r="AE25" i="29"/>
  <c r="AE138" i="29"/>
  <c r="AD138" i="29"/>
  <c r="AE49" i="28"/>
  <c r="AD49" i="28"/>
  <c r="AD24" i="27"/>
  <c r="AE24" i="27"/>
  <c r="AD90" i="28"/>
  <c r="AE90" i="28"/>
  <c r="AE102" i="30"/>
  <c r="AD102" i="30"/>
  <c r="AE132" i="27"/>
  <c r="AD132" i="27"/>
  <c r="AE68" i="29"/>
  <c r="AD68" i="29"/>
  <c r="AD75" i="30"/>
  <c r="AE75" i="30"/>
  <c r="AE47" i="28"/>
  <c r="AD47" i="28"/>
  <c r="AD83" i="29"/>
  <c r="AE83" i="29"/>
  <c r="AD90" i="27"/>
  <c r="AE90" i="27"/>
  <c r="AD30" i="27"/>
  <c r="AE30" i="27"/>
  <c r="AD119" i="30"/>
  <c r="AE119" i="30"/>
  <c r="AD128" i="27"/>
  <c r="AE128" i="27"/>
  <c r="AD110" i="29"/>
  <c r="AE110" i="29"/>
  <c r="AD107" i="29"/>
  <c r="AE107" i="29"/>
  <c r="AE40" i="28"/>
  <c r="AD40" i="28"/>
  <c r="AD74" i="28"/>
  <c r="AE74" i="28"/>
  <c r="AD34" i="30"/>
  <c r="AE34" i="30"/>
  <c r="AE139" i="30"/>
  <c r="AD139" i="30"/>
  <c r="AE63" i="27"/>
  <c r="AD63" i="27"/>
  <c r="AD136" i="28"/>
  <c r="AE136" i="28"/>
  <c r="AE91" i="28"/>
  <c r="AD91" i="28"/>
  <c r="AE48" i="28"/>
  <c r="AD48" i="28"/>
  <c r="AD92" i="30"/>
  <c r="AE92" i="30"/>
  <c r="AD66" i="29"/>
  <c r="AE66" i="29"/>
  <c r="AE35" i="28"/>
  <c r="AD35" i="28"/>
  <c r="AE69" i="27"/>
  <c r="AD69" i="27"/>
  <c r="AD105" i="27"/>
  <c r="AE105" i="27"/>
  <c r="AD114" i="27"/>
  <c r="AE114" i="27"/>
  <c r="AD24" i="29"/>
  <c r="AE24" i="29"/>
  <c r="AE114" i="28"/>
  <c r="AD114" i="28"/>
  <c r="AD99" i="30"/>
  <c r="AE99" i="30"/>
  <c r="AE106" i="27"/>
  <c r="AD106" i="27"/>
  <c r="AD50" i="28"/>
  <c r="AE50" i="28"/>
  <c r="AD43" i="30"/>
  <c r="AE43" i="30"/>
  <c r="AE42" i="30"/>
  <c r="AD42" i="30"/>
  <c r="AD52" i="30"/>
  <c r="AE52" i="30"/>
  <c r="AD35" i="29"/>
  <c r="AE35" i="29"/>
  <c r="AD82" i="29"/>
  <c r="AE82" i="29"/>
  <c r="AD108" i="29"/>
  <c r="AE108" i="29"/>
  <c r="AE112" i="30"/>
  <c r="AD112" i="30"/>
  <c r="AD112" i="28"/>
  <c r="AE112" i="28"/>
  <c r="AD56" i="28"/>
  <c r="AE56" i="28"/>
  <c r="AE57" i="30"/>
  <c r="AD57" i="30"/>
  <c r="AD93" i="27"/>
  <c r="AE93" i="27"/>
  <c r="AD88" i="28"/>
  <c r="AE88" i="28"/>
  <c r="AE22" i="30"/>
  <c r="AD22" i="30"/>
  <c r="AE36" i="30"/>
  <c r="AD36" i="30"/>
  <c r="AD95" i="27"/>
  <c r="AE95" i="27"/>
  <c r="AE138" i="30"/>
  <c r="AD138" i="30"/>
  <c r="AD94" i="27"/>
  <c r="AE94" i="27"/>
  <c r="AD87" i="27"/>
  <c r="AE87" i="27"/>
  <c r="AE109" i="29"/>
  <c r="AD109" i="29"/>
  <c r="AD98" i="30"/>
  <c r="AE98" i="30"/>
  <c r="AD136" i="30"/>
  <c r="AE136" i="30"/>
  <c r="AE84" i="27"/>
  <c r="AD84" i="27"/>
  <c r="AE81" i="27"/>
  <c r="AD81" i="27"/>
  <c r="AD134" i="29"/>
  <c r="AE134" i="29"/>
  <c r="AE63" i="28"/>
  <c r="AD63" i="28"/>
  <c r="AD80" i="29"/>
  <c r="AE80" i="29"/>
  <c r="AD120" i="27"/>
  <c r="AE120" i="27"/>
  <c r="AE76" i="29"/>
  <c r="AD76" i="29"/>
  <c r="AD28" i="28"/>
  <c r="AE28" i="28"/>
  <c r="AE77" i="28"/>
  <c r="AD77" i="28"/>
  <c r="AE77" i="30"/>
  <c r="AD77" i="30"/>
  <c r="AE82" i="30"/>
  <c r="AD82" i="30"/>
  <c r="AD58" i="30"/>
  <c r="AE58" i="30"/>
  <c r="AE28" i="29"/>
  <c r="AD28" i="29"/>
  <c r="AD67" i="27"/>
  <c r="AE67" i="27"/>
  <c r="AE126" i="27"/>
  <c r="AD126" i="27"/>
  <c r="AE36" i="29"/>
  <c r="AD36" i="29"/>
  <c r="AE96" i="30"/>
  <c r="AD96" i="30"/>
  <c r="AD134" i="30"/>
  <c r="AE134" i="30"/>
  <c r="AE127" i="27"/>
  <c r="AD127" i="27"/>
  <c r="AD31" i="27"/>
  <c r="AE31" i="27"/>
  <c r="AE32" i="30"/>
  <c r="AD32" i="30"/>
  <c r="AD73" i="30"/>
  <c r="AE73" i="30"/>
  <c r="AE59" i="29"/>
  <c r="AD59" i="29"/>
  <c r="AD75" i="28"/>
  <c r="AE75" i="28"/>
  <c r="AD119" i="28"/>
  <c r="AE119" i="28"/>
  <c r="AD129" i="30"/>
  <c r="AE129" i="30"/>
  <c r="AD36" i="27"/>
  <c r="AE36" i="27"/>
  <c r="AE58" i="28"/>
  <c r="AD58" i="28"/>
  <c r="AD137" i="28"/>
  <c r="AE137" i="28"/>
  <c r="AE111" i="27"/>
  <c r="AD111" i="27"/>
  <c r="AE70" i="28"/>
  <c r="AD70" i="28"/>
  <c r="AE60" i="30"/>
  <c r="AD60" i="30"/>
  <c r="AE134" i="27"/>
  <c r="AD134" i="27"/>
  <c r="AE26" i="27"/>
  <c r="AD26" i="27"/>
  <c r="AE44" i="30"/>
  <c r="AD44" i="30"/>
  <c r="AE100" i="29"/>
  <c r="AD100" i="29"/>
  <c r="AD84" i="28"/>
  <c r="AE84" i="28"/>
  <c r="AD33" i="27"/>
  <c r="AE33" i="27"/>
  <c r="AE60" i="27"/>
  <c r="AD60" i="27"/>
  <c r="AE121" i="29"/>
  <c r="AD121" i="29"/>
  <c r="AD55" i="29"/>
  <c r="AE55" i="29"/>
  <c r="AE88" i="29"/>
  <c r="AD88" i="29"/>
  <c r="AE127" i="29"/>
  <c r="AD127" i="29"/>
  <c r="AE133" i="27"/>
  <c r="AD133" i="27"/>
  <c r="AE99" i="27"/>
  <c r="AD99" i="27"/>
  <c r="AE127" i="28"/>
  <c r="AD127" i="28"/>
  <c r="AE121" i="28"/>
  <c r="AD121" i="28"/>
  <c r="AE124" i="29"/>
  <c r="AD124" i="29"/>
  <c r="AD86" i="30"/>
  <c r="AE86" i="30"/>
  <c r="AD104" i="30"/>
  <c r="AE104" i="30"/>
  <c r="AE32" i="27"/>
  <c r="AD32" i="27"/>
  <c r="AD125" i="29"/>
  <c r="AE125" i="29"/>
  <c r="AD70" i="27"/>
  <c r="AE70" i="27"/>
  <c r="AD71" i="27"/>
  <c r="AE71" i="27"/>
  <c r="AD45" i="27"/>
  <c r="AE45" i="27"/>
  <c r="AE137" i="29"/>
  <c r="AD137" i="29"/>
  <c r="AD28" i="30"/>
  <c r="AE28" i="30"/>
  <c r="AD29" i="28"/>
  <c r="AE29" i="28"/>
  <c r="AE135" i="29"/>
  <c r="AD135" i="29"/>
  <c r="AE123" i="29"/>
  <c r="AD123" i="29"/>
  <c r="AE60" i="29"/>
  <c r="AD60" i="29"/>
  <c r="AE37" i="30"/>
  <c r="AD37" i="30"/>
  <c r="AE108" i="27"/>
  <c r="AD108" i="27"/>
  <c r="AE80" i="27"/>
  <c r="AD80" i="27"/>
  <c r="AD53" i="28"/>
  <c r="AE53" i="28"/>
  <c r="AD26" i="30"/>
  <c r="AE26" i="30"/>
  <c r="AE102" i="27"/>
  <c r="AD102" i="27"/>
  <c r="AD127" i="30"/>
  <c r="AE127" i="30"/>
  <c r="AD130" i="27"/>
  <c r="AE130" i="27"/>
  <c r="AD65" i="27"/>
  <c r="AE65" i="27"/>
  <c r="AE48" i="30"/>
  <c r="AD48" i="30"/>
  <c r="AD39" i="27"/>
  <c r="AE39" i="27"/>
  <c r="AE122" i="28"/>
  <c r="AD122" i="28"/>
  <c r="AE50" i="27"/>
  <c r="AD50" i="27"/>
  <c r="AD50" i="30"/>
  <c r="AE50" i="30"/>
  <c r="AD128" i="30"/>
  <c r="AE128" i="30"/>
  <c r="AE42" i="27"/>
  <c r="AD42" i="27"/>
  <c r="AD86" i="27"/>
  <c r="AE86" i="27"/>
  <c r="AD138" i="27"/>
  <c r="AE138" i="27"/>
  <c r="AE20" i="30"/>
  <c r="AD20" i="30"/>
  <c r="AD77" i="27"/>
  <c r="AE77" i="27"/>
  <c r="AE20" i="29"/>
  <c r="AD20" i="29"/>
  <c r="AD22" i="28"/>
  <c r="AE22" i="28"/>
  <c r="AD106" i="30"/>
  <c r="AE106" i="30"/>
  <c r="AD40" i="30"/>
  <c r="AE40" i="30"/>
  <c r="AD91" i="27"/>
  <c r="AE91" i="27"/>
  <c r="AE83" i="27"/>
  <c r="AD83" i="27"/>
  <c r="AE55" i="27"/>
  <c r="AD55" i="27"/>
  <c r="AE68" i="28"/>
  <c r="AD68" i="28"/>
  <c r="AD120" i="28"/>
  <c r="AE120" i="28"/>
  <c r="AE59" i="27"/>
  <c r="AD59" i="27"/>
  <c r="AE99" i="29"/>
  <c r="AD99" i="29"/>
  <c r="AE107" i="27"/>
  <c r="AD107" i="27"/>
  <c r="AE67" i="29"/>
  <c r="AD67" i="29"/>
  <c r="AE131" i="27"/>
  <c r="AD131" i="27"/>
  <c r="AD68" i="27"/>
  <c r="AE68" i="27"/>
  <c r="AE37" i="28"/>
  <c r="AD37" i="28"/>
  <c r="AE66" i="30"/>
  <c r="AD66" i="30"/>
  <c r="AD71" i="28"/>
  <c r="AE71" i="28"/>
  <c r="AE133" i="29"/>
  <c r="AD133" i="29"/>
  <c r="AD126" i="28"/>
  <c r="AE126" i="28"/>
  <c r="AE55" i="30"/>
  <c r="AD55" i="30"/>
  <c r="AE119" i="27"/>
  <c r="AD119" i="27"/>
  <c r="AE79" i="30"/>
  <c r="AD79" i="30"/>
  <c r="AE48" i="27"/>
  <c r="AD48" i="27"/>
  <c r="AD72" i="30"/>
  <c r="AE72" i="30"/>
  <c r="AE85" i="30"/>
  <c r="AD85" i="30"/>
  <c r="AD74" i="29"/>
  <c r="AE74" i="29"/>
  <c r="AD116" i="29"/>
  <c r="AE116" i="29"/>
  <c r="AE84" i="29"/>
  <c r="AD84" i="29"/>
  <c r="AE124" i="27"/>
  <c r="AD124" i="27"/>
  <c r="AE38" i="28"/>
  <c r="AD38" i="28"/>
  <c r="AD27" i="30"/>
  <c r="AE27" i="30"/>
  <c r="AE110" i="27"/>
  <c r="AD110" i="27"/>
  <c r="AD107" i="30"/>
  <c r="AE107" i="30"/>
  <c r="AE81" i="29"/>
  <c r="AD81" i="29"/>
  <c r="AE55" i="28"/>
  <c r="AD55" i="28"/>
  <c r="AD45" i="30"/>
  <c r="AE45" i="30"/>
  <c r="AE67" i="28"/>
  <c r="AD67" i="28"/>
  <c r="AD120" i="30"/>
  <c r="AE120" i="30"/>
  <c r="AD64" i="30"/>
  <c r="AE64" i="30"/>
  <c r="AD123" i="30"/>
  <c r="AE123" i="30"/>
  <c r="AD38" i="30"/>
  <c r="AE38" i="30"/>
  <c r="AE76" i="30"/>
  <c r="AD76" i="30"/>
  <c r="AD25" i="30"/>
  <c r="AE25" i="30"/>
  <c r="AE89" i="27"/>
  <c r="AD89" i="27"/>
  <c r="AD112" i="27"/>
  <c r="AE112" i="27"/>
  <c r="AE36" i="28"/>
  <c r="AD36" i="28"/>
  <c r="AD40" i="27"/>
  <c r="AE40" i="27"/>
  <c r="AD35" i="30"/>
  <c r="AE35" i="30"/>
  <c r="AE51" i="27"/>
  <c r="AD51" i="27"/>
  <c r="AD72" i="27"/>
  <c r="AE72" i="27"/>
  <c r="AE105" i="28"/>
  <c r="AD105" i="28"/>
  <c r="AD118" i="27"/>
  <c r="AE118" i="27"/>
  <c r="AE137" i="30"/>
  <c r="AD137" i="30"/>
  <c r="AE23" i="27"/>
  <c r="AD23" i="27"/>
  <c r="AD53" i="29"/>
  <c r="AE53" i="29"/>
  <c r="AE77" i="29"/>
  <c r="AD77" i="29"/>
  <c r="AD103" i="28"/>
  <c r="AE103" i="28"/>
  <c r="AE121" i="27"/>
  <c r="AD121" i="27"/>
  <c r="AD21" i="29"/>
  <c r="AE21" i="29"/>
  <c r="AD125" i="27"/>
  <c r="AE125" i="27"/>
  <c r="AE33" i="30"/>
  <c r="AD33" i="30"/>
  <c r="AE25" i="28"/>
  <c r="AD25" i="28"/>
  <c r="AE33" i="29"/>
  <c r="AD33" i="29"/>
  <c r="AE133" i="30"/>
  <c r="AD133" i="30"/>
  <c r="AE135" i="30"/>
  <c r="AD135" i="30"/>
  <c r="AE62" i="29"/>
  <c r="AD62" i="29"/>
  <c r="AE119" i="29"/>
  <c r="AD119" i="29"/>
  <c r="AE89" i="30"/>
  <c r="AD89" i="30"/>
  <c r="AE121" i="30"/>
  <c r="AD121" i="30"/>
  <c r="AD21" i="27"/>
  <c r="AE21" i="27"/>
  <c r="AD52" i="29"/>
  <c r="AE52" i="29"/>
  <c r="AE20" i="27"/>
  <c r="AD20" i="27"/>
  <c r="AD47" i="30"/>
  <c r="AE47" i="30"/>
  <c r="AD27" i="28"/>
  <c r="AE27" i="28"/>
  <c r="AE60" i="28"/>
  <c r="AD60" i="28"/>
  <c r="AE125" i="30"/>
  <c r="AD125" i="30"/>
  <c r="AD101" i="30"/>
  <c r="AE101" i="30"/>
  <c r="AE50" i="29"/>
  <c r="AD50" i="29"/>
  <c r="AE96" i="28"/>
  <c r="AD96" i="28"/>
  <c r="AD131" i="30"/>
  <c r="AE131" i="30"/>
  <c r="AD111" i="30"/>
  <c r="AE111" i="30"/>
  <c r="AD41" i="30"/>
  <c r="AE41" i="30"/>
  <c r="AE115" i="28"/>
  <c r="AD115" i="28"/>
  <c r="AE78" i="30"/>
  <c r="AD78" i="30"/>
  <c r="AD90" i="29"/>
  <c r="AE90" i="29"/>
  <c r="AE42" i="28"/>
  <c r="AD42" i="28"/>
  <c r="AD95" i="30"/>
  <c r="AE95" i="30"/>
  <c r="AE57" i="28"/>
  <c r="AD57" i="28"/>
  <c r="AD74" i="30"/>
  <c r="AE74" i="30"/>
  <c r="AD109" i="30"/>
  <c r="AE109" i="30"/>
  <c r="AE122" i="29"/>
  <c r="AD122" i="29"/>
  <c r="AD124" i="30"/>
  <c r="AE124" i="30"/>
  <c r="AD132" i="28"/>
  <c r="AE132" i="28"/>
  <c r="AE130" i="29"/>
  <c r="AD130" i="29"/>
  <c r="AE64" i="28"/>
  <c r="AD64" i="28"/>
  <c r="AE94" i="28"/>
  <c r="AD94" i="28"/>
  <c r="AD116" i="28"/>
  <c r="AE116" i="28"/>
  <c r="AD100" i="30"/>
  <c r="AE100" i="30"/>
  <c r="AD112" i="29"/>
  <c r="AE112" i="29"/>
  <c r="AD64" i="29"/>
  <c r="AE64" i="29"/>
  <c r="AE66" i="28"/>
  <c r="AD66" i="28"/>
  <c r="AD51" i="30"/>
  <c r="AE51" i="30"/>
  <c r="AE103" i="27"/>
  <c r="AD103" i="27"/>
  <c r="AE114" i="29"/>
  <c r="AD114" i="29"/>
  <c r="AE86" i="28"/>
  <c r="AD86" i="28"/>
  <c r="AE124" i="28"/>
  <c r="AD124" i="28"/>
  <c r="AE59" i="28"/>
  <c r="AD59" i="28"/>
  <c r="AE117" i="30"/>
  <c r="AD117" i="30"/>
  <c r="AR115" i="24"/>
  <c r="AS115" i="24" s="1"/>
  <c r="AT115" i="24" s="1"/>
  <c r="AR100" i="24"/>
  <c r="AS100" i="24" s="1"/>
  <c r="AT100" i="24" s="1"/>
  <c r="AR139" i="24"/>
  <c r="AS139" i="24" s="1"/>
  <c r="AT139" i="24" s="1"/>
  <c r="AR96" i="24"/>
  <c r="AS96" i="24" s="1"/>
  <c r="AT96" i="24" s="1"/>
  <c r="AR35" i="24"/>
  <c r="AS35" i="24" s="1"/>
  <c r="AT35" i="24" s="1"/>
  <c r="AR124" i="24"/>
  <c r="AS124" i="24" s="1"/>
  <c r="AT124" i="24" s="1"/>
  <c r="AR71" i="24"/>
  <c r="AS71" i="24" s="1"/>
  <c r="AT71" i="24" s="1"/>
  <c r="AR97" i="24"/>
  <c r="AS97" i="24" s="1"/>
  <c r="AT97" i="24" s="1"/>
  <c r="AR104" i="24"/>
  <c r="AS104" i="24" s="1"/>
  <c r="AT104" i="24" s="1"/>
  <c r="AR84" i="24"/>
  <c r="AS84" i="24" s="1"/>
  <c r="AT84" i="24" s="1"/>
  <c r="AR24" i="24"/>
  <c r="AS24" i="24" s="1"/>
  <c r="AT24" i="24" s="1"/>
  <c r="AR36" i="24"/>
  <c r="AS36" i="24" s="1"/>
  <c r="AT36" i="24" s="1"/>
  <c r="AR68" i="24"/>
  <c r="AS68" i="24" s="1"/>
  <c r="AT68" i="24" s="1"/>
  <c r="AR75" i="24"/>
  <c r="AS75" i="24" s="1"/>
  <c r="AT75" i="24" s="1"/>
  <c r="AR136" i="24"/>
  <c r="AS136" i="24" s="1"/>
  <c r="AT136" i="24" s="1"/>
  <c r="AR44" i="24"/>
  <c r="AS44" i="24" s="1"/>
  <c r="AT44" i="24" s="1"/>
  <c r="AR20" i="24"/>
  <c r="AS20" i="24" s="1"/>
  <c r="AT20" i="24" s="1"/>
  <c r="AR83" i="24"/>
  <c r="AS83" i="24" s="1"/>
  <c r="AT83" i="24" s="1"/>
  <c r="AR103" i="24"/>
  <c r="AS103" i="24" s="1"/>
  <c r="AT103" i="24" s="1"/>
  <c r="AB55" i="24"/>
  <c r="AB114" i="24"/>
  <c r="AB50" i="24"/>
  <c r="AB118" i="24"/>
  <c r="AB37" i="24"/>
  <c r="AB122" i="24"/>
  <c r="AB29" i="24"/>
  <c r="AB46" i="24"/>
  <c r="AB57" i="24"/>
  <c r="AB119" i="24"/>
  <c r="AB42" i="24"/>
  <c r="AB109" i="24"/>
  <c r="AB34" i="24"/>
  <c r="AB65" i="24"/>
  <c r="AB123" i="24"/>
  <c r="AB49" i="24"/>
  <c r="AB25" i="24"/>
  <c r="AB133" i="24"/>
  <c r="AB80" i="24"/>
  <c r="AB127" i="24"/>
  <c r="AB51" i="24"/>
  <c r="AB131" i="24"/>
  <c r="AB48" i="24"/>
  <c r="AB39" i="24"/>
  <c r="AB90" i="24"/>
  <c r="AB43" i="24"/>
  <c r="AB110" i="24"/>
  <c r="AB116" i="24"/>
  <c r="AB45" i="24"/>
  <c r="AB99" i="24"/>
  <c r="AB32" i="24"/>
  <c r="AB63" i="24"/>
  <c r="AB82" i="24"/>
  <c r="AB129" i="24"/>
  <c r="AB111" i="24"/>
  <c r="AB93" i="24"/>
  <c r="AB52" i="24"/>
  <c r="AB58" i="24"/>
  <c r="AB130" i="24"/>
  <c r="AB86" i="24"/>
  <c r="AB62" i="24"/>
  <c r="AB89" i="24"/>
  <c r="AB67" i="24"/>
  <c r="AB108" i="24"/>
  <c r="AB54" i="24"/>
  <c r="AR40" i="24"/>
  <c r="AS40" i="24" s="1"/>
  <c r="AT40" i="24" s="1"/>
  <c r="AB70" i="24"/>
  <c r="AB135" i="24"/>
  <c r="AB81" i="24"/>
  <c r="AB33" i="24"/>
  <c r="AR27" i="24"/>
  <c r="AS27" i="24" s="1"/>
  <c r="AT27" i="24" s="1"/>
  <c r="AB113" i="24"/>
  <c r="AB78" i="24"/>
  <c r="AR73" i="24"/>
  <c r="AS73" i="24" s="1"/>
  <c r="AT73" i="24" s="1"/>
  <c r="AB117" i="24"/>
  <c r="AB60" i="24"/>
  <c r="AR61" i="24"/>
  <c r="AS61" i="24" s="1"/>
  <c r="AT61" i="24" s="1"/>
  <c r="AB126" i="24"/>
  <c r="AB76" i="24"/>
  <c r="AB28" i="24"/>
  <c r="AR79" i="24"/>
  <c r="AS79" i="24" s="1"/>
  <c r="AT79" i="24" s="1"/>
  <c r="AR101" i="24"/>
  <c r="AS101" i="24" s="1"/>
  <c r="AT101" i="24" s="1"/>
  <c r="AB74" i="24"/>
  <c r="AR69" i="24"/>
  <c r="AS69" i="24" s="1"/>
  <c r="AT69" i="24" s="1"/>
  <c r="AB87" i="24"/>
  <c r="AR94" i="24"/>
  <c r="AS94" i="24" s="1"/>
  <c r="AT94" i="24" s="1"/>
  <c r="AB26" i="24"/>
  <c r="AB125" i="24"/>
  <c r="AB77" i="24"/>
  <c r="AB91" i="24"/>
  <c r="AR98" i="24"/>
  <c r="AS98" i="24" s="1"/>
  <c r="AT98" i="24" s="1"/>
  <c r="AB21" i="24"/>
  <c r="AR53" i="24"/>
  <c r="AS53" i="24" s="1"/>
  <c r="AT53" i="24" s="1"/>
  <c r="AB92" i="24"/>
  <c r="AB138" i="24"/>
  <c r="AB22" i="24"/>
  <c r="AR85" i="24"/>
  <c r="AS85" i="24" s="1"/>
  <c r="AT85" i="24" s="1"/>
  <c r="AB95" i="24"/>
  <c r="AR102" i="24"/>
  <c r="AS102" i="24" s="1"/>
  <c r="AT102" i="24" s="1"/>
  <c r="AB134" i="24"/>
  <c r="AB41" i="24"/>
  <c r="AB132" i="24"/>
  <c r="AB47" i="24"/>
  <c r="AB59" i="24"/>
  <c r="AB56" i="24"/>
  <c r="AB137" i="24"/>
  <c r="AB106" i="24"/>
  <c r="AB121" i="24"/>
  <c r="AB31" i="24"/>
  <c r="AB107" i="24"/>
  <c r="AB66" i="24"/>
  <c r="AB30" i="24"/>
  <c r="AB88" i="24"/>
  <c r="AB23" i="24"/>
  <c r="AB64" i="24"/>
  <c r="AB112" i="24"/>
  <c r="AB120" i="24"/>
  <c r="AB72" i="24"/>
  <c r="AB128" i="24"/>
  <c r="AB38" i="24"/>
  <c r="AB105" i="24"/>
  <c r="Y134" i="24"/>
  <c r="AP134" i="24" s="1"/>
  <c r="Y132" i="24"/>
  <c r="AP132" i="24" s="1"/>
  <c r="Y59" i="24"/>
  <c r="AP59" i="24" s="1"/>
  <c r="Z137" i="24"/>
  <c r="AQ137" i="24" s="1"/>
  <c r="Y121" i="24"/>
  <c r="AP121" i="24" s="1"/>
  <c r="Y107" i="24"/>
  <c r="AP107" i="24" s="1"/>
  <c r="Y30" i="24"/>
  <c r="AP30" i="24" s="1"/>
  <c r="AC30" i="24"/>
  <c r="Y23" i="24"/>
  <c r="AP23" i="24" s="1"/>
  <c r="Y112" i="24"/>
  <c r="AP112" i="24" s="1"/>
  <c r="Y72" i="24"/>
  <c r="AP72" i="24" s="1"/>
  <c r="Y38" i="24"/>
  <c r="AP38" i="24" s="1"/>
  <c r="Y25" i="24"/>
  <c r="AP25" i="24" s="1"/>
  <c r="Z80" i="24"/>
  <c r="AQ80" i="24" s="1"/>
  <c r="Z51" i="24"/>
  <c r="AQ51" i="24" s="1"/>
  <c r="Y48" i="24"/>
  <c r="AP48" i="24" s="1"/>
  <c r="Z90" i="24"/>
  <c r="AQ90" i="24" s="1"/>
  <c r="Z110" i="24"/>
  <c r="AQ110" i="24" s="1"/>
  <c r="Z116" i="24"/>
  <c r="AQ116" i="24" s="1"/>
  <c r="Z99" i="24"/>
  <c r="AQ99" i="24" s="1"/>
  <c r="Y63" i="24"/>
  <c r="AP63" i="24" s="1"/>
  <c r="AC68" i="24"/>
  <c r="AC72" i="24"/>
  <c r="AC76" i="24"/>
  <c r="AC80" i="24"/>
  <c r="AC84" i="24"/>
  <c r="AC92" i="24"/>
  <c r="AC96" i="24"/>
  <c r="AC100" i="24"/>
  <c r="AC104" i="24"/>
  <c r="AC108" i="24"/>
  <c r="AC112" i="24"/>
  <c r="AC116" i="24"/>
  <c r="AC124" i="24"/>
  <c r="AC132" i="24"/>
  <c r="AC136" i="24"/>
  <c r="AC20" i="24"/>
  <c r="AC24" i="24"/>
  <c r="AC28" i="24"/>
  <c r="AC36" i="24"/>
  <c r="AC40" i="24"/>
  <c r="AC44" i="24"/>
  <c r="AC48" i="24"/>
  <c r="AC52" i="24"/>
  <c r="AC60" i="24"/>
  <c r="AC66" i="24"/>
  <c r="AC71" i="24"/>
  <c r="AC77" i="24"/>
  <c r="AC82" i="24"/>
  <c r="AC87" i="24"/>
  <c r="AC98" i="24"/>
  <c r="AC103" i="24"/>
  <c r="AC109" i="24"/>
  <c r="AC119" i="24"/>
  <c r="AC125" i="24"/>
  <c r="AC130" i="24"/>
  <c r="AC135" i="24"/>
  <c r="AC21" i="24"/>
  <c r="AC47" i="24"/>
  <c r="AC53" i="24"/>
  <c r="AC63" i="24"/>
  <c r="AC70" i="24"/>
  <c r="AC78" i="24"/>
  <c r="AC85" i="24"/>
  <c r="AC91" i="24"/>
  <c r="AC99" i="24"/>
  <c r="AC106" i="24"/>
  <c r="AC121" i="24"/>
  <c r="AC127" i="24"/>
  <c r="AC134" i="24"/>
  <c r="AC22" i="24"/>
  <c r="AC29" i="24"/>
  <c r="AC35" i="24"/>
  <c r="AC43" i="24"/>
  <c r="AC50" i="24"/>
  <c r="AC57" i="24"/>
  <c r="AC122" i="24"/>
  <c r="AC137" i="24"/>
  <c r="AC45" i="24"/>
  <c r="AC51" i="24"/>
  <c r="AC59" i="24"/>
  <c r="AC73" i="24"/>
  <c r="AC79" i="24"/>
  <c r="AC86" i="24"/>
  <c r="AC94" i="24"/>
  <c r="AC101" i="24"/>
  <c r="AC107" i="24"/>
  <c r="AC115" i="24"/>
  <c r="AC23" i="24"/>
  <c r="AC38" i="24"/>
  <c r="AC67" i="24"/>
  <c r="AC89" i="24"/>
  <c r="AC95" i="24"/>
  <c r="AC102" i="24"/>
  <c r="AC110" i="24"/>
  <c r="AC117" i="24"/>
  <c r="AC123" i="24"/>
  <c r="AC138" i="24"/>
  <c r="AC25" i="24"/>
  <c r="AC33" i="24"/>
  <c r="AC46" i="24"/>
  <c r="AC54" i="24"/>
  <c r="AC61" i="24"/>
  <c r="AC69" i="24"/>
  <c r="AC75" i="24"/>
  <c r="AC83" i="24"/>
  <c r="AC90" i="24"/>
  <c r="AC97" i="24"/>
  <c r="AC105" i="24"/>
  <c r="AC118" i="24"/>
  <c r="AC133" i="24"/>
  <c r="AC139" i="24"/>
  <c r="AC27" i="24"/>
  <c r="AC41" i="24"/>
  <c r="AC49" i="24"/>
  <c r="AC55" i="24"/>
  <c r="Y129" i="24"/>
  <c r="AP129" i="24" s="1"/>
  <c r="AC129" i="24"/>
  <c r="Z93" i="24"/>
  <c r="AQ93" i="24" s="1"/>
  <c r="AC93" i="24"/>
  <c r="AC81" i="24"/>
  <c r="AC113" i="24"/>
  <c r="AC126" i="24"/>
  <c r="AC74" i="24"/>
  <c r="AC26" i="24"/>
  <c r="Y41" i="24"/>
  <c r="AP41" i="24" s="1"/>
  <c r="Y47" i="24"/>
  <c r="AP47" i="24" s="1"/>
  <c r="Y56" i="24"/>
  <c r="AP56" i="24" s="1"/>
  <c r="AC56" i="24"/>
  <c r="Z106" i="24"/>
  <c r="AQ106" i="24" s="1"/>
  <c r="Y31" i="24"/>
  <c r="AP31" i="24" s="1"/>
  <c r="AC31" i="24"/>
  <c r="Y66" i="24"/>
  <c r="AP66" i="24" s="1"/>
  <c r="Y88" i="24"/>
  <c r="AP88" i="24" s="1"/>
  <c r="AC88" i="24"/>
  <c r="Z64" i="24"/>
  <c r="AQ64" i="24" s="1"/>
  <c r="AC64" i="24"/>
  <c r="Y120" i="24"/>
  <c r="AP120" i="24" s="1"/>
  <c r="AC120" i="24"/>
  <c r="Z128" i="24"/>
  <c r="AQ128" i="24" s="1"/>
  <c r="AR128" i="24" s="1"/>
  <c r="AS128" i="24" s="1"/>
  <c r="AT128" i="24" s="1"/>
  <c r="AC128" i="24"/>
  <c r="Z105" i="24"/>
  <c r="AQ105" i="24" s="1"/>
  <c r="AC58" i="24"/>
  <c r="AC62" i="24"/>
  <c r="AC114" i="24"/>
  <c r="AC37" i="24"/>
  <c r="AC42" i="24"/>
  <c r="AC34" i="24"/>
  <c r="AC65" i="24"/>
  <c r="Y49" i="24"/>
  <c r="AP49" i="24" s="1"/>
  <c r="Y133" i="24"/>
  <c r="AP133" i="24" s="1"/>
  <c r="Z127" i="24"/>
  <c r="AQ127" i="24" s="1"/>
  <c r="Z131" i="24"/>
  <c r="AQ131" i="24" s="1"/>
  <c r="AC131" i="24"/>
  <c r="Y39" i="24"/>
  <c r="AP39" i="24" s="1"/>
  <c r="AC39" i="24"/>
  <c r="Y43" i="24"/>
  <c r="AP43" i="24" s="1"/>
  <c r="Y45" i="24"/>
  <c r="AP45" i="24" s="1"/>
  <c r="Y32" i="24"/>
  <c r="AP32" i="24" s="1"/>
  <c r="AC32" i="24"/>
  <c r="Y82" i="24"/>
  <c r="AP82" i="24" s="1"/>
  <c r="Z111" i="24"/>
  <c r="AQ111" i="24" s="1"/>
  <c r="AC111" i="24"/>
  <c r="Y52" i="24"/>
  <c r="AP52" i="24" s="1"/>
  <c r="Y105" i="24"/>
  <c r="AP105" i="24" s="1"/>
  <c r="Z47" i="24"/>
  <c r="AQ47" i="24" s="1"/>
  <c r="Z66" i="24"/>
  <c r="AQ66" i="24" s="1"/>
  <c r="Z129" i="24"/>
  <c r="AQ129" i="24" s="1"/>
  <c r="Z63" i="24"/>
  <c r="AQ63" i="24" s="1"/>
  <c r="Y111" i="24"/>
  <c r="AP111" i="24" s="1"/>
  <c r="AR111" i="24" s="1"/>
  <c r="AS111" i="24" s="1"/>
  <c r="AT111" i="24" s="1"/>
  <c r="Z38" i="24"/>
  <c r="AQ38" i="24" s="1"/>
  <c r="Y93" i="24"/>
  <c r="AP93" i="24" s="1"/>
  <c r="Y137" i="24"/>
  <c r="AP137" i="24" s="1"/>
  <c r="Z52" i="24"/>
  <c r="AQ52" i="24" s="1"/>
  <c r="Z82" i="24"/>
  <c r="AQ82" i="24" s="1"/>
  <c r="Z72" i="24"/>
  <c r="AQ72" i="24" s="1"/>
  <c r="Y99" i="24"/>
  <c r="AP99" i="24" s="1"/>
  <c r="Y64" i="24"/>
  <c r="AP64" i="24" s="1"/>
  <c r="Y116" i="24"/>
  <c r="AP116" i="24" s="1"/>
  <c r="AR116" i="24" s="1"/>
  <c r="AS116" i="24" s="1"/>
  <c r="AT116" i="24" s="1"/>
  <c r="Z88" i="24"/>
  <c r="AQ88" i="24" s="1"/>
  <c r="Z120" i="24"/>
  <c r="AQ120" i="24" s="1"/>
  <c r="Z31" i="24"/>
  <c r="AQ31" i="24" s="1"/>
  <c r="Z56" i="24"/>
  <c r="AQ56" i="24" s="1"/>
  <c r="Y106" i="24"/>
  <c r="AP106" i="24" s="1"/>
  <c r="Z112" i="24"/>
  <c r="AQ112" i="24" s="1"/>
  <c r="Y127" i="24"/>
  <c r="AP127" i="24" s="1"/>
  <c r="Z23" i="24"/>
  <c r="AQ23" i="24" s="1"/>
  <c r="Z30" i="24"/>
  <c r="AQ30" i="24" s="1"/>
  <c r="Z59" i="24"/>
  <c r="AQ59" i="24" s="1"/>
  <c r="Z32" i="24"/>
  <c r="AQ32" i="24" s="1"/>
  <c r="Z132" i="24"/>
  <c r="AQ132" i="24" s="1"/>
  <c r="Z45" i="24"/>
  <c r="AQ45" i="24" s="1"/>
  <c r="Z107" i="24"/>
  <c r="AQ107" i="24" s="1"/>
  <c r="Z121" i="24"/>
  <c r="AQ121" i="24" s="1"/>
  <c r="Y131" i="24"/>
  <c r="AP131" i="24" s="1"/>
  <c r="Y80" i="24"/>
  <c r="AP80" i="24" s="1"/>
  <c r="Y51" i="24"/>
  <c r="AP51" i="24" s="1"/>
  <c r="Z48" i="24"/>
  <c r="AQ48" i="24" s="1"/>
  <c r="Y90" i="24"/>
  <c r="AP90" i="24" s="1"/>
  <c r="Y110" i="24"/>
  <c r="AP110" i="24" s="1"/>
  <c r="Z43" i="24"/>
  <c r="AQ43" i="24" s="1"/>
  <c r="Z133" i="24"/>
  <c r="AQ133" i="24" s="1"/>
  <c r="Z39" i="24"/>
  <c r="AQ39" i="24" s="1"/>
  <c r="Z25" i="24"/>
  <c r="AQ25" i="24" s="1"/>
  <c r="Z134" i="24"/>
  <c r="AQ134" i="24" s="1"/>
  <c r="Z49" i="24"/>
  <c r="AQ49" i="24" s="1"/>
  <c r="Z41" i="24"/>
  <c r="AQ41" i="24" s="1"/>
  <c r="Y70" i="24"/>
  <c r="AP70" i="24" s="1"/>
  <c r="Z70" i="24"/>
  <c r="AQ70" i="24" s="1"/>
  <c r="Y81" i="24"/>
  <c r="AP81" i="24" s="1"/>
  <c r="Z81" i="24"/>
  <c r="AQ81" i="24" s="1"/>
  <c r="Y33" i="24"/>
  <c r="AP33" i="24" s="1"/>
  <c r="Z33" i="24"/>
  <c r="AQ33" i="24" s="1"/>
  <c r="Y113" i="24"/>
  <c r="AP113" i="24" s="1"/>
  <c r="Z113" i="24"/>
  <c r="AQ113" i="24" s="1"/>
  <c r="Y78" i="24"/>
  <c r="AP78" i="24" s="1"/>
  <c r="Z78" i="24"/>
  <c r="AQ78" i="24" s="1"/>
  <c r="Y60" i="24"/>
  <c r="AP60" i="24" s="1"/>
  <c r="Z60" i="24"/>
  <c r="AQ60" i="24" s="1"/>
  <c r="Y126" i="24"/>
  <c r="AP126" i="24" s="1"/>
  <c r="Z126" i="24"/>
  <c r="AQ126" i="24" s="1"/>
  <c r="Y76" i="24"/>
  <c r="AP76" i="24" s="1"/>
  <c r="Z76" i="24"/>
  <c r="AQ76" i="24" s="1"/>
  <c r="Y74" i="24"/>
  <c r="AP74" i="24" s="1"/>
  <c r="Z74" i="24"/>
  <c r="AQ74" i="24" s="1"/>
  <c r="Y87" i="24"/>
  <c r="AP87" i="24" s="1"/>
  <c r="Z87" i="24"/>
  <c r="AQ87" i="24" s="1"/>
  <c r="Y26" i="24"/>
  <c r="AP26" i="24" s="1"/>
  <c r="Z26" i="24"/>
  <c r="AQ26" i="24" s="1"/>
  <c r="Y91" i="24"/>
  <c r="AP91" i="24" s="1"/>
  <c r="Z91" i="24"/>
  <c r="AQ91" i="24" s="1"/>
  <c r="Y138" i="24"/>
  <c r="AP138" i="24" s="1"/>
  <c r="Z138" i="24"/>
  <c r="AQ138" i="24" s="1"/>
  <c r="Y58" i="24"/>
  <c r="AP58" i="24" s="1"/>
  <c r="Z58" i="24"/>
  <c r="AQ58" i="24" s="1"/>
  <c r="Y130" i="24"/>
  <c r="AP130" i="24" s="1"/>
  <c r="Z130" i="24"/>
  <c r="AQ130" i="24" s="1"/>
  <c r="Y62" i="24"/>
  <c r="AP62" i="24" s="1"/>
  <c r="Z62" i="24"/>
  <c r="AQ62" i="24" s="1"/>
  <c r="Y114" i="24"/>
  <c r="AP114" i="24" s="1"/>
  <c r="Z114" i="24"/>
  <c r="AQ114" i="24" s="1"/>
  <c r="Y118" i="24"/>
  <c r="AP118" i="24" s="1"/>
  <c r="Z118" i="24"/>
  <c r="AQ118" i="24" s="1"/>
  <c r="Y37" i="24"/>
  <c r="AP37" i="24" s="1"/>
  <c r="Z37" i="24"/>
  <c r="AQ37" i="24" s="1"/>
  <c r="Y29" i="24"/>
  <c r="AP29" i="24" s="1"/>
  <c r="Z29" i="24"/>
  <c r="AQ29" i="24" s="1"/>
  <c r="Y42" i="24"/>
  <c r="AP42" i="24" s="1"/>
  <c r="Z42" i="24"/>
  <c r="AQ42" i="24" s="1"/>
  <c r="Y34" i="24"/>
  <c r="AP34" i="24" s="1"/>
  <c r="Z34" i="24"/>
  <c r="AQ34" i="24" s="1"/>
  <c r="Y65" i="24"/>
  <c r="AP65" i="24" s="1"/>
  <c r="Z65" i="24"/>
  <c r="AQ65" i="24" s="1"/>
  <c r="Y123" i="24"/>
  <c r="AP123" i="24" s="1"/>
  <c r="Z123" i="24"/>
  <c r="AQ123" i="24" s="1"/>
  <c r="Y135" i="24"/>
  <c r="AP135" i="24" s="1"/>
  <c r="Z135" i="24"/>
  <c r="AQ135" i="24" s="1"/>
  <c r="Y117" i="24"/>
  <c r="AP117" i="24" s="1"/>
  <c r="Z117" i="24"/>
  <c r="AQ117" i="24" s="1"/>
  <c r="Y28" i="24"/>
  <c r="AP28" i="24" s="1"/>
  <c r="Z28" i="24"/>
  <c r="AQ28" i="24" s="1"/>
  <c r="Y125" i="24"/>
  <c r="AP125" i="24" s="1"/>
  <c r="Z125" i="24"/>
  <c r="AQ125" i="24" s="1"/>
  <c r="Y77" i="24"/>
  <c r="AP77" i="24" s="1"/>
  <c r="Z77" i="24"/>
  <c r="AQ77" i="24" s="1"/>
  <c r="Y21" i="24"/>
  <c r="AP21" i="24" s="1"/>
  <c r="Z21" i="24"/>
  <c r="AQ21" i="24" s="1"/>
  <c r="Y92" i="24"/>
  <c r="AP92" i="24" s="1"/>
  <c r="Z92" i="24"/>
  <c r="AQ92" i="24" s="1"/>
  <c r="Y22" i="24"/>
  <c r="AP22" i="24" s="1"/>
  <c r="Z22" i="24"/>
  <c r="AQ22" i="24" s="1"/>
  <c r="Y95" i="24"/>
  <c r="AP95" i="24" s="1"/>
  <c r="Z95" i="24"/>
  <c r="AQ95" i="24" s="1"/>
  <c r="Y86" i="24"/>
  <c r="AP86" i="24" s="1"/>
  <c r="Z86" i="24"/>
  <c r="AQ86" i="24" s="1"/>
  <c r="Y55" i="24"/>
  <c r="AP55" i="24" s="1"/>
  <c r="Z55" i="24"/>
  <c r="AQ55" i="24" s="1"/>
  <c r="Y89" i="24"/>
  <c r="AP89" i="24" s="1"/>
  <c r="Z89" i="24"/>
  <c r="AQ89" i="24" s="1"/>
  <c r="Y67" i="24"/>
  <c r="AP67" i="24" s="1"/>
  <c r="Z67" i="24"/>
  <c r="AQ67" i="24" s="1"/>
  <c r="Y50" i="24"/>
  <c r="AP50" i="24" s="1"/>
  <c r="Z50" i="24"/>
  <c r="AQ50" i="24" s="1"/>
  <c r="Y108" i="24"/>
  <c r="AP108" i="24" s="1"/>
  <c r="Z108" i="24"/>
  <c r="AQ108" i="24" s="1"/>
  <c r="Y54" i="24"/>
  <c r="AP54" i="24" s="1"/>
  <c r="Z54" i="24"/>
  <c r="AQ54" i="24" s="1"/>
  <c r="Y122" i="24"/>
  <c r="AP122" i="24" s="1"/>
  <c r="Z122" i="24"/>
  <c r="AQ122" i="24" s="1"/>
  <c r="Y46" i="24"/>
  <c r="AP46" i="24" s="1"/>
  <c r="Z46" i="24"/>
  <c r="AQ46" i="24" s="1"/>
  <c r="Y57" i="24"/>
  <c r="AP57" i="24" s="1"/>
  <c r="Z57" i="24"/>
  <c r="AQ57" i="24" s="1"/>
  <c r="Y119" i="24"/>
  <c r="AP119" i="24" s="1"/>
  <c r="Z119" i="24"/>
  <c r="AQ119" i="24" s="1"/>
  <c r="Y109" i="24"/>
  <c r="AP109" i="24" s="1"/>
  <c r="Z109" i="24"/>
  <c r="AQ109" i="24" s="1"/>
  <c r="AR127" i="24" l="1"/>
  <c r="AS127" i="24" s="1"/>
  <c r="AT127" i="24" s="1"/>
  <c r="AR64" i="24"/>
  <c r="AS64" i="24" s="1"/>
  <c r="AT64" i="24" s="1"/>
  <c r="AR90" i="24"/>
  <c r="AS90" i="24" s="1"/>
  <c r="AT90" i="24" s="1"/>
  <c r="AR131" i="24"/>
  <c r="AS131" i="24" s="1"/>
  <c r="AT131" i="24" s="1"/>
  <c r="AR110" i="24"/>
  <c r="AS110" i="24" s="1"/>
  <c r="AT110" i="24" s="1"/>
  <c r="AR80" i="24"/>
  <c r="AS80" i="24" s="1"/>
  <c r="AT80" i="24" s="1"/>
  <c r="AR106" i="24"/>
  <c r="AS106" i="24" s="1"/>
  <c r="AT106" i="24" s="1"/>
  <c r="AR51" i="24"/>
  <c r="AS51" i="24" s="1"/>
  <c r="AT51" i="24" s="1"/>
  <c r="AR109" i="24"/>
  <c r="AS109" i="24" s="1"/>
  <c r="AT109" i="24" s="1"/>
  <c r="AR119" i="24"/>
  <c r="AS119" i="24" s="1"/>
  <c r="AT119" i="24" s="1"/>
  <c r="AR57" i="24"/>
  <c r="AS57" i="24" s="1"/>
  <c r="AT57" i="24" s="1"/>
  <c r="AR46" i="24"/>
  <c r="AS46" i="24" s="1"/>
  <c r="AT46" i="24" s="1"/>
  <c r="AR93" i="24"/>
  <c r="AS93" i="24" s="1"/>
  <c r="AT93" i="24" s="1"/>
  <c r="AR137" i="24"/>
  <c r="AS137" i="24" s="1"/>
  <c r="AT137" i="24" s="1"/>
  <c r="AR99" i="24"/>
  <c r="AS99" i="24" s="1"/>
  <c r="AT99" i="24" s="1"/>
  <c r="AR105" i="24"/>
  <c r="AS105" i="24" s="1"/>
  <c r="AT105" i="24" s="1"/>
  <c r="AR82" i="24"/>
  <c r="AS82" i="24" s="1"/>
  <c r="AT82" i="24" s="1"/>
  <c r="AR32" i="24"/>
  <c r="AS32" i="24" s="1"/>
  <c r="AT32" i="24" s="1"/>
  <c r="AR43" i="24"/>
  <c r="AS43" i="24" s="1"/>
  <c r="AT43" i="24" s="1"/>
  <c r="AR39" i="24"/>
  <c r="AS39" i="24" s="1"/>
  <c r="AT39" i="24" s="1"/>
  <c r="AR133" i="24"/>
  <c r="AS133" i="24" s="1"/>
  <c r="AT133" i="24" s="1"/>
  <c r="AR66" i="24"/>
  <c r="AS66" i="24" s="1"/>
  <c r="AT66" i="24" s="1"/>
  <c r="AR31" i="24"/>
  <c r="AS31" i="24" s="1"/>
  <c r="AT31" i="24" s="1"/>
  <c r="AR47" i="24"/>
  <c r="AS47" i="24" s="1"/>
  <c r="AT47" i="24" s="1"/>
  <c r="AR129" i="24"/>
  <c r="AS129" i="24" s="1"/>
  <c r="AT129" i="24" s="1"/>
  <c r="AR63" i="24"/>
  <c r="AS63" i="24" s="1"/>
  <c r="AT63" i="24" s="1"/>
  <c r="AR25" i="24"/>
  <c r="AS25" i="24" s="1"/>
  <c r="AT25" i="24" s="1"/>
  <c r="AR72" i="24"/>
  <c r="AS72" i="24" s="1"/>
  <c r="AT72" i="24" s="1"/>
  <c r="AR23" i="24"/>
  <c r="AS23" i="24" s="1"/>
  <c r="AT23" i="24" s="1"/>
  <c r="AR30" i="24"/>
  <c r="AS30" i="24" s="1"/>
  <c r="AT30" i="24" s="1"/>
  <c r="AR121" i="24"/>
  <c r="AS121" i="24" s="1"/>
  <c r="AT121" i="24" s="1"/>
  <c r="AR59" i="24"/>
  <c r="AS59" i="24" s="1"/>
  <c r="AT59" i="24" s="1"/>
  <c r="AR134" i="24"/>
  <c r="AS134" i="24" s="1"/>
  <c r="AT134" i="24" s="1"/>
  <c r="AR122" i="24"/>
  <c r="AS122" i="24" s="1"/>
  <c r="AT122" i="24" s="1"/>
  <c r="AR54" i="24"/>
  <c r="AS54" i="24" s="1"/>
  <c r="AT54" i="24" s="1"/>
  <c r="AR108" i="24"/>
  <c r="AS108" i="24" s="1"/>
  <c r="AT108" i="24" s="1"/>
  <c r="AR50" i="24"/>
  <c r="AS50" i="24" s="1"/>
  <c r="AT50" i="24" s="1"/>
  <c r="AR67" i="24"/>
  <c r="AS67" i="24" s="1"/>
  <c r="AT67" i="24" s="1"/>
  <c r="AR89" i="24"/>
  <c r="AS89" i="24" s="1"/>
  <c r="AT89" i="24" s="1"/>
  <c r="AR55" i="24"/>
  <c r="AS55" i="24" s="1"/>
  <c r="AT55" i="24" s="1"/>
  <c r="AR86" i="24"/>
  <c r="AS86" i="24" s="1"/>
  <c r="AT86" i="24" s="1"/>
  <c r="AR95" i="24"/>
  <c r="AS95" i="24" s="1"/>
  <c r="AT95" i="24" s="1"/>
  <c r="AR22" i="24"/>
  <c r="AS22" i="24" s="1"/>
  <c r="AT22" i="24" s="1"/>
  <c r="AR92" i="24"/>
  <c r="AS92" i="24" s="1"/>
  <c r="AT92" i="24" s="1"/>
  <c r="AR21" i="24"/>
  <c r="AS21" i="24" s="1"/>
  <c r="AT21" i="24" s="1"/>
  <c r="AR77" i="24"/>
  <c r="AS77" i="24" s="1"/>
  <c r="AT77" i="24" s="1"/>
  <c r="AR125" i="24"/>
  <c r="AS125" i="24" s="1"/>
  <c r="AT125" i="24" s="1"/>
  <c r="AR28" i="24"/>
  <c r="AS28" i="24" s="1"/>
  <c r="AT28" i="24" s="1"/>
  <c r="AR117" i="24"/>
  <c r="AS117" i="24" s="1"/>
  <c r="AT117" i="24" s="1"/>
  <c r="AR135" i="24"/>
  <c r="AS135" i="24" s="1"/>
  <c r="AT135" i="24" s="1"/>
  <c r="AR123" i="24"/>
  <c r="AS123" i="24" s="1"/>
  <c r="AT123" i="24" s="1"/>
  <c r="AR65" i="24"/>
  <c r="AS65" i="24" s="1"/>
  <c r="AT65" i="24" s="1"/>
  <c r="AR34" i="24"/>
  <c r="AS34" i="24" s="1"/>
  <c r="AT34" i="24" s="1"/>
  <c r="AR42" i="24"/>
  <c r="AS42" i="24" s="1"/>
  <c r="AT42" i="24" s="1"/>
  <c r="AR29" i="24"/>
  <c r="AS29" i="24" s="1"/>
  <c r="AT29" i="24" s="1"/>
  <c r="AR37" i="24"/>
  <c r="AS37" i="24" s="1"/>
  <c r="AT37" i="24" s="1"/>
  <c r="AR118" i="24"/>
  <c r="AS118" i="24" s="1"/>
  <c r="AT118" i="24" s="1"/>
  <c r="AR114" i="24"/>
  <c r="AS114" i="24" s="1"/>
  <c r="AT114" i="24" s="1"/>
  <c r="AR62" i="24"/>
  <c r="AS62" i="24" s="1"/>
  <c r="AT62" i="24" s="1"/>
  <c r="AR130" i="24"/>
  <c r="AS130" i="24" s="1"/>
  <c r="AT130" i="24" s="1"/>
  <c r="AR58" i="24"/>
  <c r="AS58" i="24" s="1"/>
  <c r="AT58" i="24" s="1"/>
  <c r="AR138" i="24"/>
  <c r="AS138" i="24" s="1"/>
  <c r="AT138" i="24" s="1"/>
  <c r="AR91" i="24"/>
  <c r="AS91" i="24" s="1"/>
  <c r="AT91" i="24" s="1"/>
  <c r="AR26" i="24"/>
  <c r="AS26" i="24" s="1"/>
  <c r="AT26" i="24" s="1"/>
  <c r="AR87" i="24"/>
  <c r="AS87" i="24" s="1"/>
  <c r="AT87" i="24" s="1"/>
  <c r="AR74" i="24"/>
  <c r="AS74" i="24" s="1"/>
  <c r="AT74" i="24" s="1"/>
  <c r="AR76" i="24"/>
  <c r="AS76" i="24" s="1"/>
  <c r="AT76" i="24" s="1"/>
  <c r="AR126" i="24"/>
  <c r="AS126" i="24" s="1"/>
  <c r="AT126" i="24" s="1"/>
  <c r="AR60" i="24"/>
  <c r="AS60" i="24" s="1"/>
  <c r="AT60" i="24" s="1"/>
  <c r="AR78" i="24"/>
  <c r="AS78" i="24" s="1"/>
  <c r="AT78" i="24" s="1"/>
  <c r="AR113" i="24"/>
  <c r="AS113" i="24" s="1"/>
  <c r="AT113" i="24" s="1"/>
  <c r="AR33" i="24"/>
  <c r="AS33" i="24" s="1"/>
  <c r="AT33" i="24" s="1"/>
  <c r="AR81" i="24"/>
  <c r="AS81" i="24" s="1"/>
  <c r="AT81" i="24" s="1"/>
  <c r="AR70" i="24"/>
  <c r="AS70" i="24" s="1"/>
  <c r="AT70" i="24" s="1"/>
  <c r="AR52" i="24"/>
  <c r="AS52" i="24" s="1"/>
  <c r="AT52" i="24" s="1"/>
  <c r="AR45" i="24"/>
  <c r="AS45" i="24" s="1"/>
  <c r="AT45" i="24" s="1"/>
  <c r="AR49" i="24"/>
  <c r="AS49" i="24" s="1"/>
  <c r="AT49" i="24" s="1"/>
  <c r="AR120" i="24"/>
  <c r="AS120" i="24" s="1"/>
  <c r="AT120" i="24" s="1"/>
  <c r="AR88" i="24"/>
  <c r="AS88" i="24" s="1"/>
  <c r="AT88" i="24" s="1"/>
  <c r="AR56" i="24"/>
  <c r="AS56" i="24" s="1"/>
  <c r="AT56" i="24" s="1"/>
  <c r="AR41" i="24"/>
  <c r="AS41" i="24" s="1"/>
  <c r="AT41" i="24" s="1"/>
  <c r="AR48" i="24"/>
  <c r="AS48" i="24" s="1"/>
  <c r="AT48" i="24" s="1"/>
  <c r="AR38" i="24"/>
  <c r="AS38" i="24" s="1"/>
  <c r="AT38" i="24" s="1"/>
  <c r="AR112" i="24"/>
  <c r="AS112" i="24" s="1"/>
  <c r="AT112" i="24" s="1"/>
  <c r="AR107" i="24"/>
  <c r="AS107" i="24" s="1"/>
  <c r="AT107" i="24" s="1"/>
  <c r="AR132" i="24"/>
  <c r="AS132" i="24" s="1"/>
  <c r="AT132" i="24" s="1"/>
  <c r="AD23" i="24"/>
  <c r="AE23" i="24"/>
  <c r="AG23" i="24" s="1"/>
  <c r="AD45" i="24"/>
  <c r="AE45" i="24"/>
  <c r="AG45" i="24" s="1"/>
  <c r="AD57" i="24"/>
  <c r="AE57" i="24"/>
  <c r="AG57" i="24" s="1"/>
  <c r="AD91" i="24"/>
  <c r="AE91" i="24"/>
  <c r="AG91" i="24" s="1"/>
  <c r="AD21" i="24"/>
  <c r="AE21" i="24"/>
  <c r="AG21" i="24" s="1"/>
  <c r="AD119" i="24"/>
  <c r="AE119" i="24"/>
  <c r="AG119" i="24" s="1"/>
  <c r="AD77" i="24"/>
  <c r="AE77" i="24"/>
  <c r="AG77" i="24" s="1"/>
  <c r="AE132" i="24"/>
  <c r="AG132" i="24" s="1"/>
  <c r="AD132" i="24"/>
  <c r="AE116" i="24"/>
  <c r="AG116" i="24" s="1"/>
  <c r="AD116" i="24"/>
  <c r="AD135" i="24"/>
  <c r="AE135" i="24"/>
  <c r="AG135" i="24" s="1"/>
  <c r="AD55" i="24"/>
  <c r="AE55" i="24"/>
  <c r="AG55" i="24" s="1"/>
  <c r="AE118" i="24"/>
  <c r="AG118" i="24" s="1"/>
  <c r="AD118" i="24"/>
  <c r="AD90" i="24"/>
  <c r="AE90" i="24"/>
  <c r="AG90" i="24" s="1"/>
  <c r="AD123" i="24"/>
  <c r="AE123" i="24"/>
  <c r="AG123" i="24" s="1"/>
  <c r="AD95" i="24"/>
  <c r="AE95" i="24"/>
  <c r="AG95" i="24" s="1"/>
  <c r="AD67" i="24"/>
  <c r="AE67" i="24"/>
  <c r="AG67" i="24" s="1"/>
  <c r="AE86" i="24"/>
  <c r="AG86" i="24" s="1"/>
  <c r="AD86" i="24"/>
  <c r="AD59" i="24"/>
  <c r="AE59" i="24"/>
  <c r="AG59" i="24" s="1"/>
  <c r="AD137" i="24"/>
  <c r="AE137" i="24"/>
  <c r="AG137" i="24" s="1"/>
  <c r="AD43" i="24"/>
  <c r="AE43" i="24"/>
  <c r="AG43" i="24" s="1"/>
  <c r="AD134" i="24"/>
  <c r="AE134" i="24"/>
  <c r="AG134" i="24" s="1"/>
  <c r="AD106" i="24"/>
  <c r="AE106" i="24"/>
  <c r="AG106" i="24" s="1"/>
  <c r="AD78" i="24"/>
  <c r="AE78" i="24"/>
  <c r="AG78" i="24" s="1"/>
  <c r="AD130" i="24"/>
  <c r="AE130" i="24"/>
  <c r="AG130" i="24" s="1"/>
  <c r="AD109" i="24"/>
  <c r="AE109" i="24"/>
  <c r="AG109" i="24" s="1"/>
  <c r="AD87" i="24"/>
  <c r="AE87" i="24"/>
  <c r="AG87" i="24" s="1"/>
  <c r="AD66" i="24"/>
  <c r="AE66" i="24"/>
  <c r="AG66" i="24" s="1"/>
  <c r="AE52" i="24"/>
  <c r="AG52" i="24" s="1"/>
  <c r="AD52" i="24"/>
  <c r="AE108" i="24"/>
  <c r="AG108" i="24" s="1"/>
  <c r="AD108" i="24"/>
  <c r="AE92" i="24"/>
  <c r="AG92" i="24" s="1"/>
  <c r="AD92" i="24"/>
  <c r="AE76" i="24"/>
  <c r="AG76" i="24" s="1"/>
  <c r="AD76" i="24"/>
  <c r="AD49" i="24"/>
  <c r="AE49" i="24"/>
  <c r="AG49" i="24" s="1"/>
  <c r="AE54" i="24"/>
  <c r="AG54" i="24" s="1"/>
  <c r="AD54" i="24"/>
  <c r="AD25" i="24"/>
  <c r="AE25" i="24"/>
  <c r="AG25" i="24" s="1"/>
  <c r="AD117" i="24"/>
  <c r="AE117" i="24"/>
  <c r="AG117" i="24" s="1"/>
  <c r="AD89" i="24"/>
  <c r="AE89" i="24"/>
  <c r="AG89" i="24" s="1"/>
  <c r="AD38" i="24"/>
  <c r="AE38" i="24"/>
  <c r="AG38" i="24" s="1"/>
  <c r="AD107" i="24"/>
  <c r="AE107" i="24"/>
  <c r="AG107" i="24" s="1"/>
  <c r="AD51" i="24"/>
  <c r="AE51" i="24"/>
  <c r="AG51" i="24" s="1"/>
  <c r="AD122" i="24"/>
  <c r="AE122" i="24"/>
  <c r="AG122" i="24" s="1"/>
  <c r="AD127" i="24"/>
  <c r="AE127" i="24"/>
  <c r="AG127" i="24" s="1"/>
  <c r="AD99" i="24"/>
  <c r="AE99" i="24"/>
  <c r="AG99" i="24" s="1"/>
  <c r="AD70" i="24"/>
  <c r="AE70" i="24"/>
  <c r="AG70" i="24" s="1"/>
  <c r="AD47" i="24"/>
  <c r="AE47" i="24"/>
  <c r="AG47" i="24" s="1"/>
  <c r="AD82" i="24"/>
  <c r="AE82" i="24"/>
  <c r="AG82" i="24" s="1"/>
  <c r="AE48" i="24"/>
  <c r="AG48" i="24" s="1"/>
  <c r="AD48" i="24"/>
  <c r="AE72" i="24"/>
  <c r="AG72" i="24" s="1"/>
  <c r="AD72" i="24"/>
  <c r="AE42" i="24"/>
  <c r="AG42" i="24" s="1"/>
  <c r="AD42" i="24"/>
  <c r="AD114" i="24"/>
  <c r="AE114" i="24"/>
  <c r="AG114" i="24" s="1"/>
  <c r="AD105" i="24"/>
  <c r="AE105" i="24"/>
  <c r="AG105" i="24" s="1"/>
  <c r="AD120" i="24"/>
  <c r="AE120" i="24"/>
  <c r="AG120" i="24" s="1"/>
  <c r="AD88" i="24"/>
  <c r="AE88" i="24"/>
  <c r="AG88" i="24" s="1"/>
  <c r="AD31" i="24"/>
  <c r="AE31" i="24"/>
  <c r="AG31" i="24" s="1"/>
  <c r="AD56" i="24"/>
  <c r="AE56" i="24"/>
  <c r="AG56" i="24" s="1"/>
  <c r="AD41" i="24"/>
  <c r="AE41" i="24"/>
  <c r="AG41" i="24" s="1"/>
  <c r="AD26" i="24"/>
  <c r="AE26" i="24"/>
  <c r="AG26" i="24" s="1"/>
  <c r="AD126" i="24"/>
  <c r="AE126" i="24"/>
  <c r="AG126" i="24" s="1"/>
  <c r="AD33" i="24"/>
  <c r="AE33" i="24"/>
  <c r="AG33" i="24" s="1"/>
  <c r="AD27" i="24"/>
  <c r="AE27" i="24"/>
  <c r="AG27" i="24" s="1"/>
  <c r="AD61" i="24"/>
  <c r="AE61" i="24"/>
  <c r="AG61" i="24" s="1"/>
  <c r="AD115" i="24"/>
  <c r="AE115" i="24"/>
  <c r="AG115" i="24" s="1"/>
  <c r="AD53" i="24"/>
  <c r="AE53" i="24"/>
  <c r="AG53" i="24" s="1"/>
  <c r="AD36" i="24"/>
  <c r="AE36" i="24"/>
  <c r="AG36" i="24" s="1"/>
  <c r="AD20" i="24"/>
  <c r="AE20" i="24"/>
  <c r="AE124" i="24"/>
  <c r="AG124" i="24" s="1"/>
  <c r="AD124" i="24"/>
  <c r="AD46" i="24"/>
  <c r="AE46" i="24"/>
  <c r="AG46" i="24" s="1"/>
  <c r="AD50" i="24"/>
  <c r="AE50" i="24"/>
  <c r="AG50" i="24" s="1"/>
  <c r="AD22" i="24"/>
  <c r="AE22" i="24"/>
  <c r="AG22" i="24" s="1"/>
  <c r="AD125" i="24"/>
  <c r="AE125" i="24"/>
  <c r="AG125" i="24" s="1"/>
  <c r="AD111" i="24"/>
  <c r="AE111" i="24"/>
  <c r="AG111" i="24" s="1"/>
  <c r="AE32" i="24"/>
  <c r="AG32" i="24" s="1"/>
  <c r="AD32" i="24"/>
  <c r="AD131" i="24"/>
  <c r="AE131" i="24"/>
  <c r="AG131" i="24" s="1"/>
  <c r="AD133" i="24"/>
  <c r="AE133" i="24"/>
  <c r="AG133" i="24" s="1"/>
  <c r="AD29" i="24"/>
  <c r="AE29" i="24"/>
  <c r="AG29" i="24" s="1"/>
  <c r="AD62" i="24"/>
  <c r="AE62" i="24"/>
  <c r="AG62" i="24" s="1"/>
  <c r="AE60" i="24"/>
  <c r="AG60" i="24" s="1"/>
  <c r="AD60" i="24"/>
  <c r="AD81" i="24"/>
  <c r="AE81" i="24"/>
  <c r="AG81" i="24" s="1"/>
  <c r="AD129" i="24"/>
  <c r="AE129" i="24"/>
  <c r="AG129" i="24" s="1"/>
  <c r="AD139" i="24"/>
  <c r="AE139" i="24"/>
  <c r="AG139" i="24" s="1"/>
  <c r="AD83" i="24"/>
  <c r="AE83" i="24"/>
  <c r="AG83" i="24" s="1"/>
  <c r="AD79" i="24"/>
  <c r="AE79" i="24"/>
  <c r="AG79" i="24" s="1"/>
  <c r="AD35" i="24"/>
  <c r="AE35" i="24"/>
  <c r="AG35" i="24" s="1"/>
  <c r="AD103" i="24"/>
  <c r="AE103" i="24"/>
  <c r="AG103" i="24" s="1"/>
  <c r="AD63" i="24"/>
  <c r="AE63" i="24"/>
  <c r="AG63" i="24" s="1"/>
  <c r="AE136" i="24"/>
  <c r="AG136" i="24" s="1"/>
  <c r="AD136" i="24"/>
  <c r="AE104" i="24"/>
  <c r="AG104" i="24" s="1"/>
  <c r="AD104" i="24"/>
  <c r="AD110" i="24"/>
  <c r="AE110" i="24"/>
  <c r="AG110" i="24" s="1"/>
  <c r="AD80" i="24"/>
  <c r="AE80" i="24"/>
  <c r="AG80" i="24" s="1"/>
  <c r="AD112" i="24"/>
  <c r="AE112" i="24"/>
  <c r="AG112" i="24" s="1"/>
  <c r="AD30" i="24"/>
  <c r="AE30" i="24"/>
  <c r="AG30" i="24" s="1"/>
  <c r="AD121" i="24"/>
  <c r="AE121" i="24"/>
  <c r="AG121" i="24" s="1"/>
  <c r="AE28" i="24"/>
  <c r="AG28" i="24" s="1"/>
  <c r="AD28" i="24"/>
  <c r="AD65" i="24"/>
  <c r="AE65" i="24"/>
  <c r="AG65" i="24" s="1"/>
  <c r="AD37" i="24"/>
  <c r="AE37" i="24"/>
  <c r="AG37" i="24" s="1"/>
  <c r="AD128" i="24"/>
  <c r="AE128" i="24"/>
  <c r="AG128" i="24" s="1"/>
  <c r="AD64" i="24"/>
  <c r="AE64" i="24"/>
  <c r="AG64" i="24" s="1"/>
  <c r="AD138" i="24"/>
  <c r="AE138" i="24"/>
  <c r="AG138" i="24" s="1"/>
  <c r="AD74" i="24"/>
  <c r="AE74" i="24"/>
  <c r="AG74" i="24" s="1"/>
  <c r="AD75" i="24"/>
  <c r="AE75" i="24"/>
  <c r="AG75" i="24" s="1"/>
  <c r="AD101" i="24"/>
  <c r="AE101" i="24"/>
  <c r="AG101" i="24" s="1"/>
  <c r="AD73" i="24"/>
  <c r="AE73" i="24"/>
  <c r="AG73" i="24" s="1"/>
  <c r="AD98" i="24"/>
  <c r="AE98" i="24"/>
  <c r="AG98" i="24" s="1"/>
  <c r="AD44" i="24"/>
  <c r="AE44" i="24"/>
  <c r="AG44" i="24" s="1"/>
  <c r="AE100" i="24"/>
  <c r="AG100" i="24" s="1"/>
  <c r="AD100" i="24"/>
  <c r="AE84" i="24"/>
  <c r="AG84" i="24" s="1"/>
  <c r="AD84" i="24"/>
  <c r="AE68" i="24"/>
  <c r="AG68" i="24" s="1"/>
  <c r="AD68" i="24"/>
  <c r="AD39" i="24"/>
  <c r="AE39" i="24"/>
  <c r="AG39" i="24" s="1"/>
  <c r="AD34" i="24"/>
  <c r="AE34" i="24"/>
  <c r="AG34" i="24" s="1"/>
  <c r="AD58" i="24"/>
  <c r="AE58" i="24"/>
  <c r="AG58" i="24" s="1"/>
  <c r="AD113" i="24"/>
  <c r="AE113" i="24"/>
  <c r="AG113" i="24" s="1"/>
  <c r="AD93" i="24"/>
  <c r="AE93" i="24"/>
  <c r="AG93" i="24" s="1"/>
  <c r="AD97" i="24"/>
  <c r="AE97" i="24"/>
  <c r="AG97" i="24" s="1"/>
  <c r="AD69" i="24"/>
  <c r="AE69" i="24"/>
  <c r="AG69" i="24" s="1"/>
  <c r="AD102" i="24"/>
  <c r="AE102" i="24"/>
  <c r="AG102" i="24" s="1"/>
  <c r="AD94" i="24"/>
  <c r="AE94" i="24"/>
  <c r="AG94" i="24" s="1"/>
  <c r="AD85" i="24"/>
  <c r="AE85" i="24"/>
  <c r="AG85" i="24" s="1"/>
  <c r="AD71" i="24"/>
  <c r="AE71" i="24"/>
  <c r="AG71" i="24" s="1"/>
  <c r="AE40" i="24"/>
  <c r="AG40" i="24" s="1"/>
  <c r="AD40" i="24"/>
  <c r="AE24" i="24"/>
  <c r="AG24" i="24" s="1"/>
  <c r="AD24" i="24"/>
  <c r="AD96" i="24"/>
  <c r="AE96" i="24"/>
  <c r="AG96" i="24" s="1"/>
  <c r="AG24" i="30" l="1"/>
  <c r="AG24" i="29"/>
  <c r="AF24" i="29" s="1"/>
  <c r="AG24" i="28"/>
  <c r="AF24" i="28" s="1"/>
  <c r="AG24" i="27"/>
  <c r="AG40" i="30"/>
  <c r="AG40" i="29"/>
  <c r="AF40" i="29" s="1"/>
  <c r="AG40" i="28"/>
  <c r="AF40" i="28" s="1"/>
  <c r="AG40" i="27"/>
  <c r="AF40" i="27" s="1"/>
  <c r="AG68" i="30"/>
  <c r="AG68" i="29"/>
  <c r="AF68" i="29" s="1"/>
  <c r="AG68" i="28"/>
  <c r="AF68" i="28" s="1"/>
  <c r="AG68" i="27"/>
  <c r="AF68" i="27" s="1"/>
  <c r="AG84" i="30"/>
  <c r="AF84" i="30" s="1"/>
  <c r="AG84" i="29"/>
  <c r="AF84" i="29" s="1"/>
  <c r="AG84" i="28"/>
  <c r="AF84" i="28" s="1"/>
  <c r="AG84" i="27"/>
  <c r="AG100" i="30"/>
  <c r="AG100" i="29"/>
  <c r="AF100" i="29" s="1"/>
  <c r="AG100" i="28"/>
  <c r="AF100" i="28" s="1"/>
  <c r="AG100" i="27"/>
  <c r="AF100" i="27" s="1"/>
  <c r="AG28" i="30"/>
  <c r="AG28" i="29"/>
  <c r="AF28" i="29" s="1"/>
  <c r="AG28" i="28"/>
  <c r="AF28" i="28" s="1"/>
  <c r="AG28" i="27"/>
  <c r="AF28" i="27" s="1"/>
  <c r="AG104" i="30"/>
  <c r="AF104" i="30" s="1"/>
  <c r="AG104" i="29"/>
  <c r="AF104" i="29" s="1"/>
  <c r="AG104" i="28"/>
  <c r="AF104" i="28" s="1"/>
  <c r="AG104" i="27"/>
  <c r="AG136" i="30"/>
  <c r="AF136" i="30" s="1"/>
  <c r="AG136" i="29"/>
  <c r="AF136" i="29" s="1"/>
  <c r="AG136" i="28"/>
  <c r="AF136" i="28" s="1"/>
  <c r="AG136" i="27"/>
  <c r="AF136" i="27" s="1"/>
  <c r="AG60" i="30"/>
  <c r="AF60" i="30" s="1"/>
  <c r="AG60" i="29"/>
  <c r="AF60" i="29" s="1"/>
  <c r="AG60" i="28"/>
  <c r="AF60" i="28" s="1"/>
  <c r="AG60" i="27"/>
  <c r="AG32" i="30"/>
  <c r="AF32" i="30" s="1"/>
  <c r="AG32" i="29"/>
  <c r="AF32" i="29" s="1"/>
  <c r="AG32" i="28"/>
  <c r="AF32" i="28" s="1"/>
  <c r="AG32" i="27"/>
  <c r="AF32" i="27" s="1"/>
  <c r="AG124" i="30"/>
  <c r="AG124" i="29"/>
  <c r="AF124" i="29" s="1"/>
  <c r="AG124" i="28"/>
  <c r="AF124" i="28" s="1"/>
  <c r="AG124" i="27"/>
  <c r="AF124" i="27" s="1"/>
  <c r="AG42" i="30"/>
  <c r="AF42" i="30" s="1"/>
  <c r="AG42" i="29"/>
  <c r="AF42" i="29" s="1"/>
  <c r="AG42" i="28"/>
  <c r="AF42" i="28" s="1"/>
  <c r="AG42" i="27"/>
  <c r="AF42" i="27" s="1"/>
  <c r="AG72" i="30"/>
  <c r="AG72" i="29"/>
  <c r="AF72" i="29" s="1"/>
  <c r="AG72" i="28"/>
  <c r="AF72" i="28" s="1"/>
  <c r="AG72" i="27"/>
  <c r="AF72" i="27" s="1"/>
  <c r="AG48" i="30"/>
  <c r="AF48" i="30" s="1"/>
  <c r="AG48" i="29"/>
  <c r="AF48" i="29" s="1"/>
  <c r="AG48" i="28"/>
  <c r="AF48" i="28" s="1"/>
  <c r="AG48" i="27"/>
  <c r="AF48" i="27" s="1"/>
  <c r="AG54" i="30"/>
  <c r="AF54" i="30" s="1"/>
  <c r="AG54" i="29"/>
  <c r="AF54" i="29" s="1"/>
  <c r="AG54" i="28"/>
  <c r="AF54" i="28" s="1"/>
  <c r="AG54" i="27"/>
  <c r="AF54" i="27" s="1"/>
  <c r="AG76" i="30"/>
  <c r="AF76" i="30" s="1"/>
  <c r="AG76" i="29"/>
  <c r="AF76" i="29" s="1"/>
  <c r="AG76" i="28"/>
  <c r="AF76" i="28" s="1"/>
  <c r="AG76" i="27"/>
  <c r="AF76" i="27" s="1"/>
  <c r="AG92" i="30"/>
  <c r="AF92" i="30" s="1"/>
  <c r="AG92" i="29"/>
  <c r="AF92" i="29" s="1"/>
  <c r="AG92" i="28"/>
  <c r="AF92" i="28" s="1"/>
  <c r="AG92" i="27"/>
  <c r="AF92" i="27" s="1"/>
  <c r="AG108" i="30"/>
  <c r="AF108" i="30" s="1"/>
  <c r="AG108" i="29"/>
  <c r="AF108" i="29" s="1"/>
  <c r="AG108" i="28"/>
  <c r="AF108" i="28" s="1"/>
  <c r="AG108" i="27"/>
  <c r="AF108" i="27" s="1"/>
  <c r="AG52" i="30"/>
  <c r="AG52" i="29"/>
  <c r="AF52" i="29" s="1"/>
  <c r="AG52" i="28"/>
  <c r="AF52" i="28" s="1"/>
  <c r="AG52" i="27"/>
  <c r="AG86" i="30"/>
  <c r="AF86" i="30" s="1"/>
  <c r="AG86" i="29"/>
  <c r="AF86" i="29" s="1"/>
  <c r="AG86" i="28"/>
  <c r="AF86" i="28" s="1"/>
  <c r="AG86" i="27"/>
  <c r="AF86" i="27" s="1"/>
  <c r="AG118" i="30"/>
  <c r="AG118" i="29"/>
  <c r="AF118" i="29" s="1"/>
  <c r="AG118" i="28"/>
  <c r="AF118" i="28" s="1"/>
  <c r="AG118" i="27"/>
  <c r="AF118" i="27" s="1"/>
  <c r="AG116" i="30"/>
  <c r="AG116" i="29"/>
  <c r="AF116" i="29" s="1"/>
  <c r="AG116" i="28"/>
  <c r="AF116" i="28" s="1"/>
  <c r="AG116" i="27"/>
  <c r="AG132" i="30"/>
  <c r="AF132" i="30" s="1"/>
  <c r="AG132" i="29"/>
  <c r="AF132" i="29" s="1"/>
  <c r="AG132" i="28"/>
  <c r="AF132" i="28" s="1"/>
  <c r="AG132" i="27"/>
  <c r="AF132" i="27" s="1"/>
  <c r="AG96" i="30"/>
  <c r="AF96" i="30" s="1"/>
  <c r="AG96" i="29"/>
  <c r="AF96" i="29" s="1"/>
  <c r="AG96" i="28"/>
  <c r="AF96" i="28" s="1"/>
  <c r="AG96" i="27"/>
  <c r="AF96" i="27" s="1"/>
  <c r="AG71" i="30"/>
  <c r="AF71" i="30" s="1"/>
  <c r="AG71" i="29"/>
  <c r="AF71" i="29" s="1"/>
  <c r="AG71" i="28"/>
  <c r="AF71" i="28" s="1"/>
  <c r="AG71" i="27"/>
  <c r="AF71" i="27" s="1"/>
  <c r="AG85" i="30"/>
  <c r="AF85" i="30" s="1"/>
  <c r="AG85" i="29"/>
  <c r="AF85" i="29" s="1"/>
  <c r="AG85" i="28"/>
  <c r="AF85" i="28" s="1"/>
  <c r="AG85" i="27"/>
  <c r="AF85" i="27" s="1"/>
  <c r="AG94" i="30"/>
  <c r="AF94" i="30" s="1"/>
  <c r="AG94" i="29"/>
  <c r="AG94" i="28"/>
  <c r="AF94" i="28" s="1"/>
  <c r="AG94" i="27"/>
  <c r="AF94" i="27" s="1"/>
  <c r="AG102" i="30"/>
  <c r="AF102" i="30" s="1"/>
  <c r="AG102" i="29"/>
  <c r="AF102" i="29" s="1"/>
  <c r="AG102" i="28"/>
  <c r="AF102" i="28" s="1"/>
  <c r="AG102" i="27"/>
  <c r="AG69" i="30"/>
  <c r="AF69" i="30" s="1"/>
  <c r="AG69" i="29"/>
  <c r="AF69" i="29" s="1"/>
  <c r="AG69" i="28"/>
  <c r="AF69" i="28" s="1"/>
  <c r="AG69" i="27"/>
  <c r="AF69" i="27" s="1"/>
  <c r="AG97" i="30"/>
  <c r="AF97" i="30" s="1"/>
  <c r="AG97" i="29"/>
  <c r="AF97" i="29" s="1"/>
  <c r="AG97" i="28"/>
  <c r="AF97" i="28" s="1"/>
  <c r="AG97" i="27"/>
  <c r="AG93" i="30"/>
  <c r="AF93" i="30" s="1"/>
  <c r="AG93" i="29"/>
  <c r="AF93" i="29" s="1"/>
  <c r="AG93" i="28"/>
  <c r="AF93" i="28" s="1"/>
  <c r="AG93" i="27"/>
  <c r="AF93" i="27" s="1"/>
  <c r="AG113" i="30"/>
  <c r="AF113" i="30" s="1"/>
  <c r="AG113" i="29"/>
  <c r="AF113" i="29" s="1"/>
  <c r="AG113" i="28"/>
  <c r="AF113" i="28" s="1"/>
  <c r="AG113" i="27"/>
  <c r="AF113" i="27" s="1"/>
  <c r="AG58" i="30"/>
  <c r="AG58" i="29"/>
  <c r="AF58" i="29" s="1"/>
  <c r="AG58" i="28"/>
  <c r="AF58" i="28" s="1"/>
  <c r="AG58" i="27"/>
  <c r="AG34" i="30"/>
  <c r="AF34" i="30" s="1"/>
  <c r="AG34" i="29"/>
  <c r="AF34" i="29" s="1"/>
  <c r="AG34" i="28"/>
  <c r="AF34" i="28" s="1"/>
  <c r="AG34" i="27"/>
  <c r="AF34" i="27" s="1"/>
  <c r="AG39" i="30"/>
  <c r="AF39" i="30" s="1"/>
  <c r="AG39" i="29"/>
  <c r="AF39" i="29" s="1"/>
  <c r="AG39" i="28"/>
  <c r="AF39" i="28" s="1"/>
  <c r="AG39" i="27"/>
  <c r="AF39" i="27" s="1"/>
  <c r="AG44" i="30"/>
  <c r="AF44" i="30" s="1"/>
  <c r="AG44" i="29"/>
  <c r="AF44" i="29" s="1"/>
  <c r="AG44" i="28"/>
  <c r="AF44" i="28" s="1"/>
  <c r="AG44" i="27"/>
  <c r="AF44" i="27" s="1"/>
  <c r="AG98" i="30"/>
  <c r="AF98" i="30" s="1"/>
  <c r="AG98" i="29"/>
  <c r="AF98" i="29" s="1"/>
  <c r="AG98" i="28"/>
  <c r="AF98" i="28" s="1"/>
  <c r="AG98" i="27"/>
  <c r="AF98" i="27" s="1"/>
  <c r="AG73" i="30"/>
  <c r="AF73" i="30" s="1"/>
  <c r="AG73" i="29"/>
  <c r="AF73" i="29" s="1"/>
  <c r="AG73" i="28"/>
  <c r="AF73" i="28" s="1"/>
  <c r="AG73" i="27"/>
  <c r="AG101" i="30"/>
  <c r="AF101" i="30" s="1"/>
  <c r="AG101" i="29"/>
  <c r="AF101" i="29" s="1"/>
  <c r="AG101" i="28"/>
  <c r="AF101" i="28" s="1"/>
  <c r="AG101" i="27"/>
  <c r="AF101" i="27" s="1"/>
  <c r="AG75" i="30"/>
  <c r="AF75" i="30" s="1"/>
  <c r="AG75" i="29"/>
  <c r="AF75" i="29" s="1"/>
  <c r="AG75" i="28"/>
  <c r="AF75" i="28" s="1"/>
  <c r="AG75" i="27"/>
  <c r="AG74" i="30"/>
  <c r="AF74" i="30" s="1"/>
  <c r="AG74" i="29"/>
  <c r="AF74" i="29" s="1"/>
  <c r="AG74" i="28"/>
  <c r="AF74" i="28" s="1"/>
  <c r="AG74" i="27"/>
  <c r="AF74" i="27" s="1"/>
  <c r="AG138" i="30"/>
  <c r="AF138" i="30" s="1"/>
  <c r="AG138" i="29"/>
  <c r="AF138" i="29" s="1"/>
  <c r="AG138" i="28"/>
  <c r="AF138" i="28" s="1"/>
  <c r="AG138" i="27"/>
  <c r="AG64" i="30"/>
  <c r="AF64" i="30" s="1"/>
  <c r="AG64" i="29"/>
  <c r="AF64" i="29" s="1"/>
  <c r="AG64" i="28"/>
  <c r="AF64" i="28" s="1"/>
  <c r="AG64" i="27"/>
  <c r="AF64" i="27" s="1"/>
  <c r="AG128" i="30"/>
  <c r="AF128" i="30" s="1"/>
  <c r="AG128" i="29"/>
  <c r="AF128" i="29" s="1"/>
  <c r="AG128" i="28"/>
  <c r="AF128" i="28" s="1"/>
  <c r="AG128" i="27"/>
  <c r="AG37" i="30"/>
  <c r="AF37" i="30" s="1"/>
  <c r="AG37" i="29"/>
  <c r="AF37" i="29" s="1"/>
  <c r="AG37" i="28"/>
  <c r="AF37" i="28" s="1"/>
  <c r="AG37" i="27"/>
  <c r="AF37" i="27" s="1"/>
  <c r="AG65" i="30"/>
  <c r="AF65" i="30" s="1"/>
  <c r="AG65" i="29"/>
  <c r="AF65" i="29" s="1"/>
  <c r="AG65" i="28"/>
  <c r="AF65" i="28" s="1"/>
  <c r="AG65" i="27"/>
  <c r="AF65" i="27" s="1"/>
  <c r="AG121" i="30"/>
  <c r="AF121" i="30" s="1"/>
  <c r="AG121" i="29"/>
  <c r="AF121" i="29" s="1"/>
  <c r="AG121" i="28"/>
  <c r="AF121" i="28" s="1"/>
  <c r="AG121" i="27"/>
  <c r="AF121" i="27" s="1"/>
  <c r="AG30" i="30"/>
  <c r="AF30" i="30" s="1"/>
  <c r="AG30" i="29"/>
  <c r="AF30" i="29" s="1"/>
  <c r="AG30" i="28"/>
  <c r="AF30" i="28" s="1"/>
  <c r="AG30" i="27"/>
  <c r="AF30" i="27" s="1"/>
  <c r="AG112" i="30"/>
  <c r="AF112" i="30" s="1"/>
  <c r="AG112" i="29"/>
  <c r="AF112" i="29" s="1"/>
  <c r="AG112" i="28"/>
  <c r="AF112" i="28" s="1"/>
  <c r="AG112" i="27"/>
  <c r="AF112" i="27" s="1"/>
  <c r="AG80" i="30"/>
  <c r="AF80" i="30" s="1"/>
  <c r="AG80" i="29"/>
  <c r="AF80" i="29" s="1"/>
  <c r="AG80" i="28"/>
  <c r="AF80" i="28" s="1"/>
  <c r="AG80" i="27"/>
  <c r="AG110" i="30"/>
  <c r="AF110" i="30" s="1"/>
  <c r="AG110" i="29"/>
  <c r="AF110" i="29" s="1"/>
  <c r="AG110" i="28"/>
  <c r="AF110" i="28" s="1"/>
  <c r="AG110" i="27"/>
  <c r="AF110" i="27" s="1"/>
  <c r="AG63" i="30"/>
  <c r="AF63" i="30" s="1"/>
  <c r="AG63" i="29"/>
  <c r="AF63" i="29" s="1"/>
  <c r="AG63" i="28"/>
  <c r="AF63" i="28" s="1"/>
  <c r="AG63" i="27"/>
  <c r="AG103" i="30"/>
  <c r="AF103" i="30" s="1"/>
  <c r="AG103" i="29"/>
  <c r="AF103" i="29" s="1"/>
  <c r="AG103" i="28"/>
  <c r="AF103" i="28" s="1"/>
  <c r="AG103" i="27"/>
  <c r="AF103" i="27" s="1"/>
  <c r="AG35" i="30"/>
  <c r="AF35" i="30" s="1"/>
  <c r="AG35" i="29"/>
  <c r="AF35" i="29" s="1"/>
  <c r="AG35" i="28"/>
  <c r="AF35" i="28" s="1"/>
  <c r="AG35" i="27"/>
  <c r="AG79" i="30"/>
  <c r="AF79" i="30" s="1"/>
  <c r="AG79" i="29"/>
  <c r="AG79" i="28"/>
  <c r="AF79" i="28" s="1"/>
  <c r="AG79" i="27"/>
  <c r="AF79" i="27" s="1"/>
  <c r="AG83" i="30"/>
  <c r="AF83" i="30" s="1"/>
  <c r="AG83" i="29"/>
  <c r="AF83" i="29" s="1"/>
  <c r="AG83" i="28"/>
  <c r="AF83" i="28" s="1"/>
  <c r="AG83" i="27"/>
  <c r="AF83" i="27" s="1"/>
  <c r="AG139" i="30"/>
  <c r="AF139" i="30" s="1"/>
  <c r="AG139" i="29"/>
  <c r="AF139" i="29" s="1"/>
  <c r="AG139" i="28"/>
  <c r="AF139" i="28" s="1"/>
  <c r="AG139" i="27"/>
  <c r="AF139" i="27" s="1"/>
  <c r="AG129" i="30"/>
  <c r="AF129" i="30" s="1"/>
  <c r="AG129" i="29"/>
  <c r="AF129" i="29" s="1"/>
  <c r="AG129" i="28"/>
  <c r="AF129" i="28" s="1"/>
  <c r="AG129" i="27"/>
  <c r="AF129" i="27" s="1"/>
  <c r="AG81" i="30"/>
  <c r="AG81" i="29"/>
  <c r="AF81" i="29" s="1"/>
  <c r="AG81" i="28"/>
  <c r="AF81" i="28" s="1"/>
  <c r="AG81" i="27"/>
  <c r="AF81" i="27" s="1"/>
  <c r="AG62" i="30"/>
  <c r="AF62" i="30" s="1"/>
  <c r="AG62" i="29"/>
  <c r="AF62" i="29" s="1"/>
  <c r="AG62" i="28"/>
  <c r="AF62" i="28" s="1"/>
  <c r="AG62" i="27"/>
  <c r="AF62" i="27" s="1"/>
  <c r="AG29" i="30"/>
  <c r="AF29" i="30" s="1"/>
  <c r="AG29" i="29"/>
  <c r="AF29" i="29" s="1"/>
  <c r="AG29" i="28"/>
  <c r="AF29" i="28" s="1"/>
  <c r="AG29" i="27"/>
  <c r="AF29" i="27" s="1"/>
  <c r="AG133" i="30"/>
  <c r="AF133" i="30" s="1"/>
  <c r="AG133" i="29"/>
  <c r="AF133" i="29" s="1"/>
  <c r="AG133" i="28"/>
  <c r="AF133" i="28" s="1"/>
  <c r="AG133" i="27"/>
  <c r="AF133" i="27" s="1"/>
  <c r="AG131" i="30"/>
  <c r="AF131" i="30" s="1"/>
  <c r="AG131" i="29"/>
  <c r="AF131" i="29" s="1"/>
  <c r="AG131" i="28"/>
  <c r="AF131" i="28" s="1"/>
  <c r="AG131" i="27"/>
  <c r="AF131" i="27" s="1"/>
  <c r="AG111" i="30"/>
  <c r="AF111" i="30" s="1"/>
  <c r="AG111" i="29"/>
  <c r="AF111" i="29" s="1"/>
  <c r="AG111" i="28"/>
  <c r="AF111" i="28" s="1"/>
  <c r="AG111" i="27"/>
  <c r="AF111" i="27" s="1"/>
  <c r="AG125" i="30"/>
  <c r="AF125" i="30" s="1"/>
  <c r="AG125" i="29"/>
  <c r="AF125" i="29" s="1"/>
  <c r="AG125" i="28"/>
  <c r="AF125" i="28" s="1"/>
  <c r="AG125" i="27"/>
  <c r="AF125" i="27" s="1"/>
  <c r="AG22" i="30"/>
  <c r="AF22" i="30" s="1"/>
  <c r="AG22" i="29"/>
  <c r="AF22" i="29" s="1"/>
  <c r="AG22" i="28"/>
  <c r="AF22" i="28" s="1"/>
  <c r="AG22" i="27"/>
  <c r="AF22" i="27" s="1"/>
  <c r="AG50" i="30"/>
  <c r="AF50" i="30" s="1"/>
  <c r="AG50" i="29"/>
  <c r="AF50" i="29" s="1"/>
  <c r="AG50" i="28"/>
  <c r="AF50" i="28" s="1"/>
  <c r="AG50" i="27"/>
  <c r="AF50" i="27" s="1"/>
  <c r="AG46" i="30"/>
  <c r="AF46" i="30" s="1"/>
  <c r="AG46" i="29"/>
  <c r="AF46" i="29" s="1"/>
  <c r="AG46" i="28"/>
  <c r="AF46" i="28" s="1"/>
  <c r="AG46" i="27"/>
  <c r="AF46" i="27" s="1"/>
  <c r="AG36" i="30"/>
  <c r="AF36" i="30" s="1"/>
  <c r="AG36" i="29"/>
  <c r="AF36" i="29" s="1"/>
  <c r="AG36" i="28"/>
  <c r="AF36" i="28" s="1"/>
  <c r="AG36" i="27"/>
  <c r="AF36" i="27" s="1"/>
  <c r="AG53" i="30"/>
  <c r="AF53" i="30" s="1"/>
  <c r="AG53" i="29"/>
  <c r="AF53" i="29" s="1"/>
  <c r="AG53" i="28"/>
  <c r="AF53" i="28" s="1"/>
  <c r="AG53" i="27"/>
  <c r="AF53" i="27" s="1"/>
  <c r="AG115" i="30"/>
  <c r="AF115" i="30" s="1"/>
  <c r="AG115" i="29"/>
  <c r="AF115" i="29" s="1"/>
  <c r="AG115" i="28"/>
  <c r="AF115" i="28" s="1"/>
  <c r="AG115" i="27"/>
  <c r="AF115" i="27" s="1"/>
  <c r="AG61" i="30"/>
  <c r="AF61" i="30" s="1"/>
  <c r="AG61" i="29"/>
  <c r="AF61" i="29" s="1"/>
  <c r="AG61" i="28"/>
  <c r="AF61" i="28" s="1"/>
  <c r="AG61" i="27"/>
  <c r="AF61" i="27" s="1"/>
  <c r="AG27" i="30"/>
  <c r="AF27" i="30" s="1"/>
  <c r="AG27" i="29"/>
  <c r="AF27" i="29" s="1"/>
  <c r="AG27" i="28"/>
  <c r="AF27" i="28" s="1"/>
  <c r="AG27" i="27"/>
  <c r="AF27" i="27" s="1"/>
  <c r="AG33" i="30"/>
  <c r="AF33" i="30" s="1"/>
  <c r="AG33" i="29"/>
  <c r="AF33" i="29" s="1"/>
  <c r="AG33" i="28"/>
  <c r="AF33" i="28" s="1"/>
  <c r="AG33" i="27"/>
  <c r="AF33" i="27" s="1"/>
  <c r="AG126" i="30"/>
  <c r="AF126" i="30" s="1"/>
  <c r="AG126" i="29"/>
  <c r="AF126" i="29" s="1"/>
  <c r="AG126" i="28"/>
  <c r="AF126" i="28" s="1"/>
  <c r="AG126" i="27"/>
  <c r="AF126" i="27" s="1"/>
  <c r="AG26" i="30"/>
  <c r="AF26" i="30" s="1"/>
  <c r="AG26" i="29"/>
  <c r="AF26" i="29" s="1"/>
  <c r="AG26" i="28"/>
  <c r="AF26" i="28" s="1"/>
  <c r="AG26" i="27"/>
  <c r="AG41" i="30"/>
  <c r="AF41" i="30" s="1"/>
  <c r="AG41" i="29"/>
  <c r="AF41" i="29" s="1"/>
  <c r="AG41" i="28"/>
  <c r="AF41" i="28" s="1"/>
  <c r="AG41" i="27"/>
  <c r="AF41" i="27" s="1"/>
  <c r="AG56" i="30"/>
  <c r="AF56" i="30" s="1"/>
  <c r="AG56" i="29"/>
  <c r="AF56" i="29" s="1"/>
  <c r="AG56" i="28"/>
  <c r="AF56" i="28" s="1"/>
  <c r="AG56" i="27"/>
  <c r="AG31" i="30"/>
  <c r="AF31" i="30" s="1"/>
  <c r="AG31" i="29"/>
  <c r="AF31" i="29" s="1"/>
  <c r="AG31" i="28"/>
  <c r="AF31" i="28" s="1"/>
  <c r="AG31" i="27"/>
  <c r="AF31" i="27" s="1"/>
  <c r="AG88" i="30"/>
  <c r="AF88" i="30" s="1"/>
  <c r="AG88" i="29"/>
  <c r="AF88" i="29" s="1"/>
  <c r="AG88" i="28"/>
  <c r="AF88" i="28" s="1"/>
  <c r="AG88" i="27"/>
  <c r="AG120" i="30"/>
  <c r="AF120" i="30" s="1"/>
  <c r="AG120" i="29"/>
  <c r="AF120" i="29" s="1"/>
  <c r="AG120" i="28"/>
  <c r="AF120" i="28" s="1"/>
  <c r="AG120" i="27"/>
  <c r="AF120" i="27" s="1"/>
  <c r="AG105" i="30"/>
  <c r="AF105" i="30" s="1"/>
  <c r="AG105" i="29"/>
  <c r="AF105" i="29" s="1"/>
  <c r="AG105" i="28"/>
  <c r="AF105" i="28" s="1"/>
  <c r="AG105" i="27"/>
  <c r="AF105" i="27" s="1"/>
  <c r="AG114" i="30"/>
  <c r="AF114" i="30" s="1"/>
  <c r="AG114" i="29"/>
  <c r="AF114" i="29" s="1"/>
  <c r="AG114" i="28"/>
  <c r="AF114" i="28" s="1"/>
  <c r="AG114" i="27"/>
  <c r="AF114" i="27" s="1"/>
  <c r="AG82" i="30"/>
  <c r="AF82" i="30" s="1"/>
  <c r="AG82" i="29"/>
  <c r="AF82" i="29" s="1"/>
  <c r="AG82" i="28"/>
  <c r="AF82" i="28" s="1"/>
  <c r="AG82" i="27"/>
  <c r="AG47" i="30"/>
  <c r="AF47" i="30" s="1"/>
  <c r="AG47" i="29"/>
  <c r="AF47" i="29" s="1"/>
  <c r="AG47" i="28"/>
  <c r="AF47" i="28" s="1"/>
  <c r="AG47" i="27"/>
  <c r="AF47" i="27" s="1"/>
  <c r="AG70" i="30"/>
  <c r="AF70" i="30" s="1"/>
  <c r="AG70" i="29"/>
  <c r="AF70" i="29" s="1"/>
  <c r="AG70" i="28"/>
  <c r="AF70" i="28" s="1"/>
  <c r="AG70" i="27"/>
  <c r="AF70" i="27" s="1"/>
  <c r="AG99" i="30"/>
  <c r="AG99" i="29"/>
  <c r="AG99" i="28"/>
  <c r="AF99" i="28" s="1"/>
  <c r="AG99" i="27"/>
  <c r="AF99" i="27" s="1"/>
  <c r="AG127" i="30"/>
  <c r="AF127" i="30" s="1"/>
  <c r="AG127" i="29"/>
  <c r="AF127" i="29" s="1"/>
  <c r="AG127" i="28"/>
  <c r="AF127" i="28" s="1"/>
  <c r="AG127" i="27"/>
  <c r="AG122" i="30"/>
  <c r="AF122" i="30" s="1"/>
  <c r="AG122" i="29"/>
  <c r="AF122" i="29" s="1"/>
  <c r="AG122" i="28"/>
  <c r="AF122" i="28" s="1"/>
  <c r="AG122" i="27"/>
  <c r="AF122" i="27" s="1"/>
  <c r="AG51" i="30"/>
  <c r="AF51" i="30" s="1"/>
  <c r="AG51" i="29"/>
  <c r="AF51" i="29" s="1"/>
  <c r="AG51" i="28"/>
  <c r="AF51" i="28" s="1"/>
  <c r="AG51" i="27"/>
  <c r="AG107" i="30"/>
  <c r="AF107" i="30" s="1"/>
  <c r="AG107" i="29"/>
  <c r="AF107" i="29" s="1"/>
  <c r="AG107" i="28"/>
  <c r="AF107" i="28" s="1"/>
  <c r="AG107" i="27"/>
  <c r="AF107" i="27" s="1"/>
  <c r="AG38" i="30"/>
  <c r="AF38" i="30" s="1"/>
  <c r="AG38" i="29"/>
  <c r="AF38" i="29" s="1"/>
  <c r="AG38" i="28"/>
  <c r="AF38" i="28" s="1"/>
  <c r="AG38" i="27"/>
  <c r="AG89" i="30"/>
  <c r="AF89" i="30" s="1"/>
  <c r="AG89" i="29"/>
  <c r="AF89" i="29" s="1"/>
  <c r="AG89" i="28"/>
  <c r="AF89" i="28" s="1"/>
  <c r="AG89" i="27"/>
  <c r="AF89" i="27" s="1"/>
  <c r="AG117" i="30"/>
  <c r="AF117" i="30" s="1"/>
  <c r="AG117" i="29"/>
  <c r="AF117" i="29" s="1"/>
  <c r="AG117" i="28"/>
  <c r="AF117" i="28" s="1"/>
  <c r="AG117" i="27"/>
  <c r="AF117" i="27" s="1"/>
  <c r="AG25" i="30"/>
  <c r="AF25" i="30" s="1"/>
  <c r="AG25" i="29"/>
  <c r="AF25" i="29" s="1"/>
  <c r="AG25" i="28"/>
  <c r="AF25" i="28" s="1"/>
  <c r="AG25" i="27"/>
  <c r="AF25" i="27" s="1"/>
  <c r="AG49" i="30"/>
  <c r="AF49" i="30" s="1"/>
  <c r="AG49" i="29"/>
  <c r="AF49" i="29" s="1"/>
  <c r="AG49" i="28"/>
  <c r="AF49" i="28" s="1"/>
  <c r="AG49" i="27"/>
  <c r="AF49" i="27" s="1"/>
  <c r="AG66" i="30"/>
  <c r="AF66" i="30" s="1"/>
  <c r="AG66" i="29"/>
  <c r="AF66" i="29" s="1"/>
  <c r="AG66" i="28"/>
  <c r="AF66" i="28" s="1"/>
  <c r="AG66" i="27"/>
  <c r="AG87" i="30"/>
  <c r="AF87" i="30" s="1"/>
  <c r="AG87" i="29"/>
  <c r="AF87" i="29" s="1"/>
  <c r="AG87" i="28"/>
  <c r="AF87" i="28" s="1"/>
  <c r="AG87" i="27"/>
  <c r="AF87" i="27" s="1"/>
  <c r="AG109" i="30"/>
  <c r="AF109" i="30" s="1"/>
  <c r="AG109" i="29"/>
  <c r="AF109" i="29" s="1"/>
  <c r="AG109" i="28"/>
  <c r="AF109" i="28" s="1"/>
  <c r="AG109" i="27"/>
  <c r="AF109" i="27" s="1"/>
  <c r="AG130" i="30"/>
  <c r="AF130" i="30" s="1"/>
  <c r="AG130" i="29"/>
  <c r="AF130" i="29" s="1"/>
  <c r="AG130" i="28"/>
  <c r="AF130" i="28" s="1"/>
  <c r="AG130" i="27"/>
  <c r="AF130" i="27" s="1"/>
  <c r="AG78" i="30"/>
  <c r="AF78" i="30" s="1"/>
  <c r="AG78" i="29"/>
  <c r="AF78" i="29" s="1"/>
  <c r="AG78" i="28"/>
  <c r="AF78" i="28" s="1"/>
  <c r="AG78" i="27"/>
  <c r="AF78" i="27" s="1"/>
  <c r="AG106" i="30"/>
  <c r="AF106" i="30" s="1"/>
  <c r="AG106" i="29"/>
  <c r="AF106" i="29" s="1"/>
  <c r="AG106" i="28"/>
  <c r="AF106" i="28" s="1"/>
  <c r="AG106" i="27"/>
  <c r="AF106" i="27" s="1"/>
  <c r="AG134" i="30"/>
  <c r="AF134" i="30" s="1"/>
  <c r="AG134" i="29"/>
  <c r="AF134" i="29" s="1"/>
  <c r="AG134" i="28"/>
  <c r="AF134" i="28" s="1"/>
  <c r="AG134" i="27"/>
  <c r="AF134" i="27" s="1"/>
  <c r="AG43" i="30"/>
  <c r="AF43" i="30" s="1"/>
  <c r="AG43" i="29"/>
  <c r="AF43" i="29" s="1"/>
  <c r="AG43" i="28"/>
  <c r="AF43" i="28" s="1"/>
  <c r="AG43" i="27"/>
  <c r="AF43" i="27" s="1"/>
  <c r="AG137" i="30"/>
  <c r="AF137" i="30" s="1"/>
  <c r="AG137" i="29"/>
  <c r="AF137" i="29" s="1"/>
  <c r="AG137" i="28"/>
  <c r="AF137" i="28" s="1"/>
  <c r="AG137" i="27"/>
  <c r="AF137" i="27" s="1"/>
  <c r="AG59" i="30"/>
  <c r="AG59" i="29"/>
  <c r="AF59" i="29" s="1"/>
  <c r="AG59" i="28"/>
  <c r="AF59" i="28" s="1"/>
  <c r="AG59" i="27"/>
  <c r="AG67" i="30"/>
  <c r="AF67" i="30" s="1"/>
  <c r="AG67" i="29"/>
  <c r="AF67" i="29" s="1"/>
  <c r="AG67" i="28"/>
  <c r="AF67" i="28" s="1"/>
  <c r="AG67" i="27"/>
  <c r="AF67" i="27" s="1"/>
  <c r="AG95" i="30"/>
  <c r="AF95" i="30" s="1"/>
  <c r="AG95" i="29"/>
  <c r="AF95" i="29" s="1"/>
  <c r="AG95" i="28"/>
  <c r="AF95" i="28" s="1"/>
  <c r="AG95" i="27"/>
  <c r="AF95" i="27" s="1"/>
  <c r="AG123" i="30"/>
  <c r="AF123" i="30" s="1"/>
  <c r="AG123" i="29"/>
  <c r="AF123" i="29" s="1"/>
  <c r="AG123" i="28"/>
  <c r="AF123" i="28" s="1"/>
  <c r="AG123" i="27"/>
  <c r="AF123" i="27" s="1"/>
  <c r="AG90" i="30"/>
  <c r="AF90" i="30" s="1"/>
  <c r="AG90" i="29"/>
  <c r="AF90" i="29" s="1"/>
  <c r="AG90" i="28"/>
  <c r="AF90" i="28" s="1"/>
  <c r="AG90" i="27"/>
  <c r="AF90" i="27" s="1"/>
  <c r="AG55" i="30"/>
  <c r="AF55" i="30" s="1"/>
  <c r="AG55" i="29"/>
  <c r="AF55" i="29" s="1"/>
  <c r="AG55" i="28"/>
  <c r="AF55" i="28" s="1"/>
  <c r="AG55" i="27"/>
  <c r="AG135" i="30"/>
  <c r="AF135" i="30" s="1"/>
  <c r="AG135" i="29"/>
  <c r="AF135" i="29" s="1"/>
  <c r="AG135" i="28"/>
  <c r="AF135" i="28" s="1"/>
  <c r="AG135" i="27"/>
  <c r="AF135" i="27" s="1"/>
  <c r="AG77" i="30"/>
  <c r="AF77" i="30" s="1"/>
  <c r="AG77" i="29"/>
  <c r="AF77" i="29" s="1"/>
  <c r="AG77" i="28"/>
  <c r="AF77" i="28" s="1"/>
  <c r="AG77" i="27"/>
  <c r="AF77" i="27" s="1"/>
  <c r="AG119" i="30"/>
  <c r="AF119" i="30" s="1"/>
  <c r="AG119" i="29"/>
  <c r="AF119" i="29" s="1"/>
  <c r="AG119" i="28"/>
  <c r="AF119" i="28" s="1"/>
  <c r="AG119" i="27"/>
  <c r="AF119" i="27" s="1"/>
  <c r="AG21" i="30"/>
  <c r="AF21" i="30" s="1"/>
  <c r="AG21" i="29"/>
  <c r="AF21" i="29" s="1"/>
  <c r="AG21" i="28"/>
  <c r="AF21" i="28" s="1"/>
  <c r="AG21" i="27"/>
  <c r="AF21" i="27" s="1"/>
  <c r="AG91" i="30"/>
  <c r="AF91" i="30" s="1"/>
  <c r="AG91" i="29"/>
  <c r="AF91" i="29" s="1"/>
  <c r="AG91" i="28"/>
  <c r="AF91" i="28" s="1"/>
  <c r="AG91" i="27"/>
  <c r="AF91" i="27" s="1"/>
  <c r="AG57" i="30"/>
  <c r="AF57" i="30" s="1"/>
  <c r="AG57" i="29"/>
  <c r="AF57" i="29" s="1"/>
  <c r="AG57" i="28"/>
  <c r="AF57" i="28" s="1"/>
  <c r="AG57" i="27"/>
  <c r="AG45" i="30"/>
  <c r="AF45" i="30" s="1"/>
  <c r="AG45" i="29"/>
  <c r="AF45" i="29" s="1"/>
  <c r="AG45" i="28"/>
  <c r="AF45" i="28" s="1"/>
  <c r="AG45" i="27"/>
  <c r="AF45" i="27" s="1"/>
  <c r="AG23" i="30"/>
  <c r="AF23" i="30" s="1"/>
  <c r="AG23" i="29"/>
  <c r="AF23" i="29" s="1"/>
  <c r="AG23" i="28"/>
  <c r="AF23" i="28" s="1"/>
  <c r="AG23" i="27"/>
  <c r="AF23" i="27" s="1"/>
  <c r="AK96" i="24"/>
  <c r="AK71" i="24"/>
  <c r="AK85" i="24"/>
  <c r="AK94" i="24"/>
  <c r="AF94" i="29"/>
  <c r="AK102" i="24"/>
  <c r="AF102" i="27"/>
  <c r="AK69" i="24"/>
  <c r="AK97" i="24"/>
  <c r="AF97" i="27"/>
  <c r="AK93" i="24"/>
  <c r="AK113" i="24"/>
  <c r="AK58" i="24"/>
  <c r="AF58" i="30"/>
  <c r="AF58" i="27"/>
  <c r="AK34" i="24"/>
  <c r="AK39" i="24"/>
  <c r="AK44" i="24"/>
  <c r="AK98" i="24"/>
  <c r="AK73" i="24"/>
  <c r="AF73" i="27"/>
  <c r="AK101" i="24"/>
  <c r="AK75" i="24"/>
  <c r="AF75" i="27"/>
  <c r="AK74" i="24"/>
  <c r="AK138" i="24"/>
  <c r="AF138" i="27"/>
  <c r="AK64" i="24"/>
  <c r="AK128" i="24"/>
  <c r="AF128" i="27"/>
  <c r="AK37" i="24"/>
  <c r="AK65" i="24"/>
  <c r="AK121" i="24"/>
  <c r="AK30" i="24"/>
  <c r="AK112" i="24"/>
  <c r="AK80" i="24"/>
  <c r="AF80" i="27"/>
  <c r="AK110" i="24"/>
  <c r="AK63" i="24"/>
  <c r="AF63" i="27"/>
  <c r="AK103" i="24"/>
  <c r="AK35" i="24"/>
  <c r="AF35" i="27"/>
  <c r="AK79" i="24"/>
  <c r="AF79" i="29"/>
  <c r="AK83" i="24"/>
  <c r="AK139" i="24"/>
  <c r="AK129" i="24"/>
  <c r="AK81" i="24"/>
  <c r="AF81" i="30"/>
  <c r="AK62" i="24"/>
  <c r="AK29" i="24"/>
  <c r="AK133" i="24"/>
  <c r="AK131" i="24"/>
  <c r="AK111" i="24"/>
  <c r="AK125" i="24"/>
  <c r="AK22" i="24"/>
  <c r="AK50" i="24"/>
  <c r="AK46" i="24"/>
  <c r="AK36" i="24"/>
  <c r="AK53" i="24"/>
  <c r="AK115" i="24"/>
  <c r="AK61" i="24"/>
  <c r="AK27" i="24"/>
  <c r="AK33" i="24"/>
  <c r="AK126" i="24"/>
  <c r="AK26" i="24"/>
  <c r="AF26" i="27"/>
  <c r="AK41" i="24"/>
  <c r="AK56" i="24"/>
  <c r="AF56" i="27"/>
  <c r="AK31" i="24"/>
  <c r="AK88" i="24"/>
  <c r="AF88" i="27"/>
  <c r="AK120" i="24"/>
  <c r="AK105" i="24"/>
  <c r="AK114" i="24"/>
  <c r="AK82" i="24"/>
  <c r="AF82" i="27"/>
  <c r="AK47" i="24"/>
  <c r="AK70" i="24"/>
  <c r="AK99" i="24"/>
  <c r="AF99" i="30"/>
  <c r="AF99" i="29"/>
  <c r="AK127" i="24"/>
  <c r="AF127" i="27"/>
  <c r="AK122" i="24"/>
  <c r="AK51" i="24"/>
  <c r="AF51" i="27"/>
  <c r="AK107" i="24"/>
  <c r="AK38" i="24"/>
  <c r="AF38" i="27"/>
  <c r="AK89" i="24"/>
  <c r="AK117" i="24"/>
  <c r="AK25" i="24"/>
  <c r="AK49" i="24"/>
  <c r="AK66" i="24"/>
  <c r="AF66" i="27"/>
  <c r="AK87" i="24"/>
  <c r="AK109" i="24"/>
  <c r="AK130" i="24"/>
  <c r="AK78" i="24"/>
  <c r="AK106" i="24"/>
  <c r="AK134" i="24"/>
  <c r="AK43" i="24"/>
  <c r="AK137" i="24"/>
  <c r="AK59" i="24"/>
  <c r="AF59" i="30"/>
  <c r="AF59" i="27"/>
  <c r="AK67" i="24"/>
  <c r="AK95" i="24"/>
  <c r="AK123" i="24"/>
  <c r="AK90" i="24"/>
  <c r="AK55" i="24"/>
  <c r="AF55" i="27"/>
  <c r="AK135" i="24"/>
  <c r="AK77" i="24"/>
  <c r="AK119" i="24"/>
  <c r="AK21" i="24"/>
  <c r="AK91" i="24"/>
  <c r="AK57" i="24"/>
  <c r="AF57" i="27"/>
  <c r="AK45" i="24"/>
  <c r="AK23" i="24"/>
  <c r="AK24" i="24"/>
  <c r="AF24" i="30"/>
  <c r="AF24" i="27"/>
  <c r="AK40" i="24"/>
  <c r="AF40" i="30"/>
  <c r="AK68" i="24"/>
  <c r="AF68" i="30"/>
  <c r="AK84" i="24"/>
  <c r="AF84" i="27"/>
  <c r="AK100" i="24"/>
  <c r="AF100" i="30"/>
  <c r="AK28" i="24"/>
  <c r="AF28" i="30"/>
  <c r="AK104" i="24"/>
  <c r="AF104" i="27"/>
  <c r="AK136" i="24"/>
  <c r="AK60" i="24"/>
  <c r="AF60" i="27"/>
  <c r="AK32" i="24"/>
  <c r="AK124" i="24"/>
  <c r="AF124" i="30"/>
  <c r="AK42" i="24"/>
  <c r="AK72" i="24"/>
  <c r="AF72" i="30"/>
  <c r="AK48" i="24"/>
  <c r="AK54" i="24"/>
  <c r="AK76" i="24"/>
  <c r="AK92" i="24"/>
  <c r="AK108" i="24"/>
  <c r="AK52" i="24"/>
  <c r="AF52" i="30"/>
  <c r="AF52" i="27"/>
  <c r="AK86" i="24"/>
  <c r="AK118" i="24"/>
  <c r="AF118" i="30"/>
  <c r="AK116" i="24"/>
  <c r="AF116" i="30"/>
  <c r="AF116" i="27"/>
  <c r="AK132" i="24"/>
  <c r="AF40" i="24"/>
  <c r="AJ40" i="24" s="1"/>
  <c r="AF68" i="24"/>
  <c r="AJ68" i="24" s="1"/>
  <c r="AF100" i="24"/>
  <c r="AJ100" i="24" s="1"/>
  <c r="AF28" i="24"/>
  <c r="AJ28" i="24" s="1"/>
  <c r="AF104" i="24"/>
  <c r="AJ104" i="24" s="1"/>
  <c r="AF60" i="24"/>
  <c r="AJ60" i="24" s="1"/>
  <c r="AG20" i="24"/>
  <c r="AF42" i="24"/>
  <c r="AJ42" i="24" s="1"/>
  <c r="AF48" i="24"/>
  <c r="AJ48" i="24" s="1"/>
  <c r="AF92" i="24"/>
  <c r="AJ92" i="24" s="1"/>
  <c r="AF52" i="24"/>
  <c r="AJ52" i="24" s="1"/>
  <c r="AF118" i="24"/>
  <c r="AJ118" i="24" s="1"/>
  <c r="AF132" i="24"/>
  <c r="AJ132" i="24" s="1"/>
  <c r="AF96" i="24"/>
  <c r="AJ96" i="24" s="1"/>
  <c r="AF85" i="24"/>
  <c r="AJ85" i="24" s="1"/>
  <c r="AF102" i="24"/>
  <c r="AJ102" i="24" s="1"/>
  <c r="AF97" i="24"/>
  <c r="AJ97" i="24" s="1"/>
  <c r="AF113" i="24"/>
  <c r="AJ113" i="24" s="1"/>
  <c r="AF34" i="24"/>
  <c r="AJ34" i="24" s="1"/>
  <c r="AF98" i="24"/>
  <c r="AJ98" i="24" s="1"/>
  <c r="AF101" i="24"/>
  <c r="AJ101" i="24" s="1"/>
  <c r="AF74" i="24"/>
  <c r="AJ74" i="24" s="1"/>
  <c r="AF64" i="24"/>
  <c r="AJ64" i="24" s="1"/>
  <c r="AF37" i="24"/>
  <c r="AJ37" i="24" s="1"/>
  <c r="AF30" i="24"/>
  <c r="AJ30" i="24" s="1"/>
  <c r="AL30" i="24" s="1"/>
  <c r="AM30" i="24" s="1"/>
  <c r="AN30" i="24" s="1"/>
  <c r="AF80" i="24"/>
  <c r="AJ80" i="24" s="1"/>
  <c r="AF63" i="24"/>
  <c r="AJ63" i="24" s="1"/>
  <c r="AF35" i="24"/>
  <c r="AJ35" i="24" s="1"/>
  <c r="AF83" i="24"/>
  <c r="AJ83" i="24" s="1"/>
  <c r="AF129" i="24"/>
  <c r="AJ129" i="24" s="1"/>
  <c r="AF29" i="24"/>
  <c r="AJ29" i="24" s="1"/>
  <c r="AF131" i="24"/>
  <c r="AJ131" i="24" s="1"/>
  <c r="AF111" i="24"/>
  <c r="AJ111" i="24" s="1"/>
  <c r="AF22" i="24"/>
  <c r="AJ22" i="24" s="1"/>
  <c r="AF46" i="24"/>
  <c r="AJ46" i="24" s="1"/>
  <c r="AF20" i="24"/>
  <c r="AJ20" i="24" s="1"/>
  <c r="AF53" i="24"/>
  <c r="AJ53" i="24" s="1"/>
  <c r="AF61" i="24"/>
  <c r="AJ61" i="24" s="1"/>
  <c r="AF33" i="24"/>
  <c r="AJ33" i="24" s="1"/>
  <c r="AF26" i="24"/>
  <c r="AJ26" i="24" s="1"/>
  <c r="AF56" i="24"/>
  <c r="AJ56" i="24" s="1"/>
  <c r="AF88" i="24"/>
  <c r="AJ88" i="24" s="1"/>
  <c r="AF105" i="24"/>
  <c r="AJ105" i="24" s="1"/>
  <c r="AF47" i="24"/>
  <c r="AJ47" i="24" s="1"/>
  <c r="AF99" i="24"/>
  <c r="AJ99" i="24" s="1"/>
  <c r="AL99" i="24" s="1"/>
  <c r="AM99" i="24" s="1"/>
  <c r="AN99" i="24" s="1"/>
  <c r="AF122" i="24"/>
  <c r="AJ122" i="24" s="1"/>
  <c r="AF107" i="24"/>
  <c r="AJ107" i="24" s="1"/>
  <c r="AF89" i="24"/>
  <c r="AJ89" i="24" s="1"/>
  <c r="AF25" i="24"/>
  <c r="AJ25" i="24" s="1"/>
  <c r="AL25" i="24" s="1"/>
  <c r="AM25" i="24" s="1"/>
  <c r="AN25" i="24" s="1"/>
  <c r="AF49" i="24"/>
  <c r="AJ49" i="24" s="1"/>
  <c r="AF87" i="24"/>
  <c r="AJ87" i="24" s="1"/>
  <c r="AF130" i="24"/>
  <c r="AJ130" i="24" s="1"/>
  <c r="AF106" i="24"/>
  <c r="AJ106" i="24" s="1"/>
  <c r="AF43" i="24"/>
  <c r="AJ43" i="24" s="1"/>
  <c r="AF59" i="24"/>
  <c r="AJ59" i="24" s="1"/>
  <c r="AF67" i="24"/>
  <c r="AJ67" i="24" s="1"/>
  <c r="AF123" i="24"/>
  <c r="AJ123" i="24" s="1"/>
  <c r="AF135" i="24"/>
  <c r="AJ135" i="24" s="1"/>
  <c r="AF119" i="24"/>
  <c r="AJ119" i="24" s="1"/>
  <c r="AF91" i="24"/>
  <c r="AJ91" i="24" s="1"/>
  <c r="AF45" i="24"/>
  <c r="AJ45" i="24" s="1"/>
  <c r="AF24" i="24"/>
  <c r="AJ24" i="24" s="1"/>
  <c r="AF84" i="24"/>
  <c r="AJ84" i="24" s="1"/>
  <c r="AF136" i="24"/>
  <c r="AJ136" i="24" s="1"/>
  <c r="AF32" i="24"/>
  <c r="AJ32" i="24" s="1"/>
  <c r="AF124" i="24"/>
  <c r="AJ124" i="24" s="1"/>
  <c r="AF72" i="24"/>
  <c r="AJ72" i="24" s="1"/>
  <c r="AF54" i="24"/>
  <c r="AJ54" i="24" s="1"/>
  <c r="AF76" i="24"/>
  <c r="AJ76" i="24" s="1"/>
  <c r="AF108" i="24"/>
  <c r="AJ108" i="24" s="1"/>
  <c r="AF86" i="24"/>
  <c r="AJ86" i="24" s="1"/>
  <c r="AF116" i="24"/>
  <c r="AJ116" i="24" s="1"/>
  <c r="AF71" i="24"/>
  <c r="AJ71" i="24" s="1"/>
  <c r="AF94" i="24"/>
  <c r="AJ94" i="24" s="1"/>
  <c r="AF69" i="24"/>
  <c r="AJ69" i="24" s="1"/>
  <c r="AF93" i="24"/>
  <c r="AJ93" i="24" s="1"/>
  <c r="AF58" i="24"/>
  <c r="AJ58" i="24" s="1"/>
  <c r="AF39" i="24"/>
  <c r="AJ39" i="24" s="1"/>
  <c r="AF44" i="24"/>
  <c r="AJ44" i="24" s="1"/>
  <c r="AF73" i="24"/>
  <c r="AJ73" i="24" s="1"/>
  <c r="AF75" i="24"/>
  <c r="AJ75" i="24" s="1"/>
  <c r="AF138" i="24"/>
  <c r="AJ138" i="24" s="1"/>
  <c r="AF128" i="24"/>
  <c r="AJ128" i="24" s="1"/>
  <c r="AF65" i="24"/>
  <c r="AJ65" i="24" s="1"/>
  <c r="AF121" i="24"/>
  <c r="AJ121" i="24" s="1"/>
  <c r="AL121" i="24" s="1"/>
  <c r="AM121" i="24" s="1"/>
  <c r="AN121" i="24" s="1"/>
  <c r="AF112" i="24"/>
  <c r="AJ112" i="24" s="1"/>
  <c r="AF110" i="24"/>
  <c r="AJ110" i="24" s="1"/>
  <c r="AF103" i="24"/>
  <c r="AJ103" i="24" s="1"/>
  <c r="AF79" i="24"/>
  <c r="AJ79" i="24" s="1"/>
  <c r="AF139" i="24"/>
  <c r="AJ139" i="24" s="1"/>
  <c r="AF81" i="24"/>
  <c r="AJ81" i="24" s="1"/>
  <c r="AF62" i="24"/>
  <c r="AJ62" i="24" s="1"/>
  <c r="AF133" i="24"/>
  <c r="AJ133" i="24" s="1"/>
  <c r="AF125" i="24"/>
  <c r="AJ125" i="24" s="1"/>
  <c r="AF50" i="24"/>
  <c r="AJ50" i="24" s="1"/>
  <c r="AF36" i="24"/>
  <c r="AJ36" i="24" s="1"/>
  <c r="AF115" i="24"/>
  <c r="AJ115" i="24" s="1"/>
  <c r="AF27" i="24"/>
  <c r="AJ27" i="24" s="1"/>
  <c r="AF126" i="24"/>
  <c r="AJ126" i="24" s="1"/>
  <c r="AF41" i="24"/>
  <c r="AJ41" i="24" s="1"/>
  <c r="AF31" i="24"/>
  <c r="AJ31" i="24" s="1"/>
  <c r="AF120" i="24"/>
  <c r="AJ120" i="24" s="1"/>
  <c r="AF114" i="24"/>
  <c r="AJ114" i="24" s="1"/>
  <c r="AF82" i="24"/>
  <c r="AJ82" i="24" s="1"/>
  <c r="AF70" i="24"/>
  <c r="AJ70" i="24" s="1"/>
  <c r="AF127" i="24"/>
  <c r="AJ127" i="24" s="1"/>
  <c r="AF51" i="24"/>
  <c r="AJ51" i="24" s="1"/>
  <c r="AF38" i="24"/>
  <c r="AJ38" i="24" s="1"/>
  <c r="AF117" i="24"/>
  <c r="AJ117" i="24" s="1"/>
  <c r="AF66" i="24"/>
  <c r="AJ66" i="24" s="1"/>
  <c r="AF109" i="24"/>
  <c r="AJ109" i="24" s="1"/>
  <c r="AF78" i="24"/>
  <c r="AJ78" i="24" s="1"/>
  <c r="AF134" i="24"/>
  <c r="AJ134" i="24" s="1"/>
  <c r="AF137" i="24"/>
  <c r="AJ137" i="24" s="1"/>
  <c r="AF95" i="24"/>
  <c r="AJ95" i="24" s="1"/>
  <c r="AF90" i="24"/>
  <c r="AJ90" i="24" s="1"/>
  <c r="AF55" i="24"/>
  <c r="AJ55" i="24" s="1"/>
  <c r="AF77" i="24"/>
  <c r="AJ77" i="24" s="1"/>
  <c r="AF21" i="24"/>
  <c r="AJ21" i="24" s="1"/>
  <c r="AF57" i="24"/>
  <c r="AJ57" i="24" s="1"/>
  <c r="AF23" i="24"/>
  <c r="AJ23" i="24" s="1"/>
  <c r="AL79" i="24" l="1"/>
  <c r="AM79" i="24" s="1"/>
  <c r="AN79" i="24" s="1"/>
  <c r="AL23" i="24"/>
  <c r="AM23" i="24" s="1"/>
  <c r="AN23" i="24" s="1"/>
  <c r="AL76" i="24"/>
  <c r="AM76" i="24" s="1"/>
  <c r="AN76" i="24" s="1"/>
  <c r="AL83" i="24"/>
  <c r="AM83" i="24" s="1"/>
  <c r="AN83" i="24" s="1"/>
  <c r="AL93" i="24"/>
  <c r="AM93" i="24" s="1"/>
  <c r="AN93" i="24" s="1"/>
  <c r="AL126" i="24"/>
  <c r="AM126" i="24" s="1"/>
  <c r="AN126" i="24" s="1"/>
  <c r="AL81" i="24"/>
  <c r="AM81" i="24" s="1"/>
  <c r="AN81" i="24" s="1"/>
  <c r="AL111" i="24"/>
  <c r="AM111" i="24" s="1"/>
  <c r="AN111" i="24" s="1"/>
  <c r="AL57" i="24"/>
  <c r="AM57" i="24" s="1"/>
  <c r="AN57" i="24" s="1"/>
  <c r="AL91" i="24"/>
  <c r="AM91" i="24" s="1"/>
  <c r="AN91" i="24" s="1"/>
  <c r="AL21" i="24"/>
  <c r="AM21" i="24" s="1"/>
  <c r="AN21" i="24" s="1"/>
  <c r="AL39" i="24"/>
  <c r="AM39" i="24" s="1"/>
  <c r="AN39" i="24" s="1"/>
  <c r="AL113" i="24"/>
  <c r="AM113" i="24" s="1"/>
  <c r="AN113" i="24" s="1"/>
  <c r="AL75" i="24"/>
  <c r="AM75" i="24" s="1"/>
  <c r="AN75" i="24" s="1"/>
  <c r="AL114" i="24"/>
  <c r="AM114" i="24" s="1"/>
  <c r="AN114" i="24" s="1"/>
  <c r="AL44" i="24"/>
  <c r="AM44" i="24" s="1"/>
  <c r="AN44" i="24" s="1"/>
  <c r="AL134" i="24"/>
  <c r="AM134" i="24" s="1"/>
  <c r="AN134" i="24" s="1"/>
  <c r="AL31" i="24"/>
  <c r="AM31" i="24" s="1"/>
  <c r="AN31" i="24" s="1"/>
  <c r="AL90" i="24"/>
  <c r="AM90" i="24" s="1"/>
  <c r="AN90" i="24" s="1"/>
  <c r="AL82" i="24"/>
  <c r="AM82" i="24" s="1"/>
  <c r="AN82" i="24" s="1"/>
  <c r="AL41" i="24"/>
  <c r="AM41" i="24" s="1"/>
  <c r="AN41" i="24" s="1"/>
  <c r="AL67" i="24"/>
  <c r="AM67" i="24" s="1"/>
  <c r="AN67" i="24" s="1"/>
  <c r="AL47" i="24"/>
  <c r="AM47" i="24" s="1"/>
  <c r="AN47" i="24" s="1"/>
  <c r="AL26" i="24"/>
  <c r="AM26" i="24" s="1"/>
  <c r="AN26" i="24" s="1"/>
  <c r="AL131" i="24"/>
  <c r="AM131" i="24" s="1"/>
  <c r="AN131" i="24" s="1"/>
  <c r="AL98" i="24"/>
  <c r="AM98" i="24" s="1"/>
  <c r="AN98" i="24" s="1"/>
  <c r="AL42" i="24"/>
  <c r="AM42" i="24" s="1"/>
  <c r="AN42" i="24" s="1"/>
  <c r="AL62" i="24"/>
  <c r="AM62" i="24" s="1"/>
  <c r="AN62" i="24" s="1"/>
  <c r="AL29" i="24"/>
  <c r="AM29" i="24" s="1"/>
  <c r="AN29" i="24" s="1"/>
  <c r="AL127" i="24"/>
  <c r="AM127" i="24" s="1"/>
  <c r="AN127" i="24" s="1"/>
  <c r="AL49" i="24"/>
  <c r="AM49" i="24" s="1"/>
  <c r="AN49" i="24" s="1"/>
  <c r="AL88" i="24"/>
  <c r="AM88" i="24" s="1"/>
  <c r="AN88" i="24" s="1"/>
  <c r="AL96" i="24"/>
  <c r="AM96" i="24" s="1"/>
  <c r="AN96" i="24" s="1"/>
  <c r="AL92" i="24"/>
  <c r="AM92" i="24" s="1"/>
  <c r="AN92" i="24" s="1"/>
  <c r="AL60" i="24"/>
  <c r="AM60" i="24" s="1"/>
  <c r="AN60" i="24" s="1"/>
  <c r="AL36" i="24"/>
  <c r="AM36" i="24" s="1"/>
  <c r="AN36" i="24" s="1"/>
  <c r="AL130" i="24"/>
  <c r="AM130" i="24" s="1"/>
  <c r="AN130" i="24" s="1"/>
  <c r="AL109" i="24"/>
  <c r="AM109" i="24" s="1"/>
  <c r="AN109" i="24" s="1"/>
  <c r="AL46" i="24"/>
  <c r="AM46" i="24" s="1"/>
  <c r="AN46" i="24" s="1"/>
  <c r="AL115" i="24"/>
  <c r="AM115" i="24" s="1"/>
  <c r="AN115" i="24" s="1"/>
  <c r="AL103" i="24"/>
  <c r="AM103" i="24" s="1"/>
  <c r="AN103" i="24" s="1"/>
  <c r="AL54" i="24"/>
  <c r="AM54" i="24" s="1"/>
  <c r="AN54" i="24" s="1"/>
  <c r="AL110" i="24"/>
  <c r="AM110" i="24" s="1"/>
  <c r="AN110" i="24" s="1"/>
  <c r="AL128" i="24"/>
  <c r="AM128" i="24" s="1"/>
  <c r="AN128" i="24" s="1"/>
  <c r="AL84" i="24"/>
  <c r="AM84" i="24" s="1"/>
  <c r="AN84" i="24" s="1"/>
  <c r="AL63" i="24"/>
  <c r="AM63" i="24" s="1"/>
  <c r="AN63" i="24" s="1"/>
  <c r="AL64" i="24"/>
  <c r="AM64" i="24" s="1"/>
  <c r="AN64" i="24" s="1"/>
  <c r="AL55" i="24"/>
  <c r="AM55" i="24" s="1"/>
  <c r="AN55" i="24" s="1"/>
  <c r="AL101" i="24"/>
  <c r="AM101" i="24" s="1"/>
  <c r="AN101" i="24" s="1"/>
  <c r="AL73" i="24"/>
  <c r="AM73" i="24" s="1"/>
  <c r="AN73" i="24" s="1"/>
  <c r="AL116" i="24"/>
  <c r="AM116" i="24" s="1"/>
  <c r="AN116" i="24" s="1"/>
  <c r="AL136" i="24"/>
  <c r="AM136" i="24" s="1"/>
  <c r="AN136" i="24" s="1"/>
  <c r="AL35" i="24"/>
  <c r="AM35" i="24" s="1"/>
  <c r="AN35" i="24" s="1"/>
  <c r="AL37" i="24"/>
  <c r="AM37" i="24" s="1"/>
  <c r="AN37" i="24" s="1"/>
  <c r="AL118" i="24"/>
  <c r="AM118" i="24" s="1"/>
  <c r="AN118" i="24" s="1"/>
  <c r="AL28" i="24"/>
  <c r="AM28" i="24" s="1"/>
  <c r="AN28" i="24" s="1"/>
  <c r="AL38" i="24"/>
  <c r="AM38" i="24" s="1"/>
  <c r="AN38" i="24" s="1"/>
  <c r="AL89" i="24"/>
  <c r="AM89" i="24" s="1"/>
  <c r="AN89" i="24" s="1"/>
  <c r="AL94" i="24"/>
  <c r="AM94" i="24" s="1"/>
  <c r="AN94" i="24" s="1"/>
  <c r="AL24" i="24"/>
  <c r="AM24" i="24" s="1"/>
  <c r="AN24" i="24" s="1"/>
  <c r="AL135" i="24"/>
  <c r="AM135" i="24" s="1"/>
  <c r="AN135" i="24" s="1"/>
  <c r="AL43" i="24"/>
  <c r="AM43" i="24" s="1"/>
  <c r="AN43" i="24" s="1"/>
  <c r="AL61" i="24"/>
  <c r="AM61" i="24" s="1"/>
  <c r="AN61" i="24" s="1"/>
  <c r="AL78" i="24"/>
  <c r="AM78" i="24" s="1"/>
  <c r="AN78" i="24" s="1"/>
  <c r="AL65" i="24"/>
  <c r="AM65" i="24" s="1"/>
  <c r="AN65" i="24" s="1"/>
  <c r="AL102" i="24"/>
  <c r="AM102" i="24" s="1"/>
  <c r="AN102" i="24" s="1"/>
  <c r="AL95" i="24"/>
  <c r="AM95" i="24" s="1"/>
  <c r="AN95" i="24" s="1"/>
  <c r="AL50" i="24"/>
  <c r="AM50" i="24" s="1"/>
  <c r="AN50" i="24" s="1"/>
  <c r="AL69" i="24"/>
  <c r="AM69" i="24" s="1"/>
  <c r="AN69" i="24" s="1"/>
  <c r="AL86" i="24"/>
  <c r="AM86" i="24" s="1"/>
  <c r="AN86" i="24" s="1"/>
  <c r="AL72" i="24"/>
  <c r="AM72" i="24" s="1"/>
  <c r="AN72" i="24" s="1"/>
  <c r="AL107" i="24"/>
  <c r="AM107" i="24" s="1"/>
  <c r="AN107" i="24" s="1"/>
  <c r="AL100" i="24"/>
  <c r="AM100" i="24" s="1"/>
  <c r="AN100" i="24" s="1"/>
  <c r="AL51" i="24"/>
  <c r="AM51" i="24" s="1"/>
  <c r="AN51" i="24" s="1"/>
  <c r="AL119" i="24"/>
  <c r="AM119" i="24" s="1"/>
  <c r="AN119" i="24" s="1"/>
  <c r="AL34" i="24"/>
  <c r="AM34" i="24" s="1"/>
  <c r="AN34" i="24" s="1"/>
  <c r="AL137" i="24"/>
  <c r="AM137" i="24" s="1"/>
  <c r="AN137" i="24" s="1"/>
  <c r="AL27" i="24"/>
  <c r="AM27" i="24" s="1"/>
  <c r="AN27" i="24" s="1"/>
  <c r="AL125" i="24"/>
  <c r="AM125" i="24" s="1"/>
  <c r="AN125" i="24" s="1"/>
  <c r="AL112" i="24"/>
  <c r="AM112" i="24" s="1"/>
  <c r="AN112" i="24" s="1"/>
  <c r="AL108" i="24"/>
  <c r="AM108" i="24" s="1"/>
  <c r="AN108" i="24" s="1"/>
  <c r="AL124" i="24"/>
  <c r="AM124" i="24" s="1"/>
  <c r="AN124" i="24" s="1"/>
  <c r="AL117" i="24"/>
  <c r="AM117" i="24" s="1"/>
  <c r="AN117" i="24" s="1"/>
  <c r="AL70" i="24"/>
  <c r="AM70" i="24" s="1"/>
  <c r="AN70" i="24" s="1"/>
  <c r="AL133" i="24"/>
  <c r="AM133" i="24" s="1"/>
  <c r="AN133" i="24" s="1"/>
  <c r="AL58" i="24"/>
  <c r="AM58" i="24" s="1"/>
  <c r="AN58" i="24" s="1"/>
  <c r="AL71" i="24"/>
  <c r="AM71" i="24" s="1"/>
  <c r="AN71" i="24" s="1"/>
  <c r="AL32" i="24"/>
  <c r="AM32" i="24" s="1"/>
  <c r="AN32" i="24" s="1"/>
  <c r="AL45" i="24"/>
  <c r="AM45" i="24" s="1"/>
  <c r="AN45" i="24" s="1"/>
  <c r="AL123" i="24"/>
  <c r="AM123" i="24" s="1"/>
  <c r="AN123" i="24" s="1"/>
  <c r="AL106" i="24"/>
  <c r="AM106" i="24" s="1"/>
  <c r="AN106" i="24" s="1"/>
  <c r="AL56" i="24"/>
  <c r="AM56" i="24" s="1"/>
  <c r="AN56" i="24" s="1"/>
  <c r="AL53" i="24"/>
  <c r="AM53" i="24" s="1"/>
  <c r="AN53" i="24" s="1"/>
  <c r="AL97" i="24"/>
  <c r="AM97" i="24" s="1"/>
  <c r="AN97" i="24" s="1"/>
  <c r="AL48" i="24"/>
  <c r="AM48" i="24" s="1"/>
  <c r="AN48" i="24" s="1"/>
  <c r="AL104" i="24"/>
  <c r="AM104" i="24" s="1"/>
  <c r="AN104" i="24" s="1"/>
  <c r="AL40" i="24"/>
  <c r="AM40" i="24" s="1"/>
  <c r="AN40" i="24" s="1"/>
  <c r="AL59" i="24"/>
  <c r="AM59" i="24" s="1"/>
  <c r="AN59" i="24" s="1"/>
  <c r="AL87" i="24"/>
  <c r="AM87" i="24" s="1"/>
  <c r="AN87" i="24" s="1"/>
  <c r="AL105" i="24"/>
  <c r="AM105" i="24" s="1"/>
  <c r="AN105" i="24" s="1"/>
  <c r="AL33" i="24"/>
  <c r="AM33" i="24" s="1"/>
  <c r="AN33" i="24" s="1"/>
  <c r="AL85" i="24"/>
  <c r="AM85" i="24" s="1"/>
  <c r="AN85" i="24" s="1"/>
  <c r="AL77" i="24"/>
  <c r="AM77" i="24" s="1"/>
  <c r="AN77" i="24" s="1"/>
  <c r="AL66" i="24"/>
  <c r="AM66" i="24" s="1"/>
  <c r="AN66" i="24" s="1"/>
  <c r="AL120" i="24"/>
  <c r="AM120" i="24" s="1"/>
  <c r="AN120" i="24" s="1"/>
  <c r="AL139" i="24"/>
  <c r="AM139" i="24" s="1"/>
  <c r="AN139" i="24" s="1"/>
  <c r="AL138" i="24"/>
  <c r="AM138" i="24" s="1"/>
  <c r="AN138" i="24" s="1"/>
  <c r="AL122" i="24"/>
  <c r="AM122" i="24" s="1"/>
  <c r="AN122" i="24" s="1"/>
  <c r="AL22" i="24"/>
  <c r="AM22" i="24" s="1"/>
  <c r="AN22" i="24" s="1"/>
  <c r="AL129" i="24"/>
  <c r="AM129" i="24" s="1"/>
  <c r="AN129" i="24" s="1"/>
  <c r="AL80" i="24"/>
  <c r="AM80" i="24" s="1"/>
  <c r="AN80" i="24" s="1"/>
  <c r="AL74" i="24"/>
  <c r="AM74" i="24" s="1"/>
  <c r="AN74" i="24" s="1"/>
  <c r="AL68" i="24"/>
  <c r="AM68" i="24" s="1"/>
  <c r="AN68" i="24" s="1"/>
  <c r="AL52" i="24"/>
  <c r="AM52" i="24" s="1"/>
  <c r="AN52" i="24" s="1"/>
  <c r="AL132" i="24"/>
  <c r="AM132" i="24" s="1"/>
  <c r="AN132" i="24" s="1"/>
  <c r="AG20" i="30"/>
  <c r="AF20" i="30" s="1"/>
  <c r="AG20" i="29"/>
  <c r="AF20" i="29" s="1"/>
  <c r="AG20" i="28"/>
  <c r="AF20" i="28" s="1"/>
  <c r="AG20" i="27"/>
  <c r="AF20" i="27" s="1"/>
  <c r="AK20" i="24"/>
  <c r="AL20" i="24" s="1"/>
  <c r="AM20" i="24" s="1"/>
  <c r="AN20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Oskars Baltais</author>
  </authors>
  <commentList>
    <comment ref="K10" authorId="0" shapeId="0" xr:uid="{00000000-0006-0000-0000-000001000000}">
      <text>
        <r>
          <rPr>
            <b/>
            <sz val="8"/>
            <color indexed="81"/>
            <rFont val="Tahoma"/>
            <charset val="1"/>
          </rPr>
          <t>LVM 1,07 EUR/litrā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K12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LVM 50 litri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<sst xmlns="http://schemas.openxmlformats.org/spreadsheetml/2006/main" count="1001" uniqueCount="199">
  <si>
    <t>Dienas nedēļā</t>
  </si>
  <si>
    <t>Dienas gadā</t>
  </si>
  <si>
    <t>km</t>
  </si>
  <si>
    <t>1--5</t>
  </si>
  <si>
    <t>6--10</t>
  </si>
  <si>
    <t>11--15</t>
  </si>
  <si>
    <t>16--20</t>
  </si>
  <si>
    <t>21--25</t>
  </si>
  <si>
    <t>26--30</t>
  </si>
  <si>
    <t>31--35</t>
  </si>
  <si>
    <t>36--40</t>
  </si>
  <si>
    <t>41--45</t>
  </si>
  <si>
    <t>46--50</t>
  </si>
  <si>
    <t>51--55</t>
  </si>
  <si>
    <t>56--60</t>
  </si>
  <si>
    <t>61--65</t>
  </si>
  <si>
    <t>66--70</t>
  </si>
  <si>
    <t>71--75</t>
  </si>
  <si>
    <t>76--80</t>
  </si>
  <si>
    <t>81--85</t>
  </si>
  <si>
    <t>86--90</t>
  </si>
  <si>
    <t>91--95</t>
  </si>
  <si>
    <t>96--100</t>
  </si>
  <si>
    <t>101--105</t>
  </si>
  <si>
    <t>106--110</t>
  </si>
  <si>
    <t>111--115</t>
  </si>
  <si>
    <t>116--120</t>
  </si>
  <si>
    <t>121--125</t>
  </si>
  <si>
    <t>126--130</t>
  </si>
  <si>
    <t>131--135</t>
  </si>
  <si>
    <t>136--140</t>
  </si>
  <si>
    <t>141--145</t>
  </si>
  <si>
    <t>146--150</t>
  </si>
  <si>
    <t>151--155</t>
  </si>
  <si>
    <t>156--160</t>
  </si>
  <si>
    <t>161--165</t>
  </si>
  <si>
    <t>166--170</t>
  </si>
  <si>
    <t>171--175</t>
  </si>
  <si>
    <t>176--180</t>
  </si>
  <si>
    <t>181--185</t>
  </si>
  <si>
    <t>186--190</t>
  </si>
  <si>
    <t>191--195</t>
  </si>
  <si>
    <t>196--200</t>
  </si>
  <si>
    <t>201--205</t>
  </si>
  <si>
    <t>206--210</t>
  </si>
  <si>
    <t>211--215</t>
  </si>
  <si>
    <t>216--220</t>
  </si>
  <si>
    <t>221--225</t>
  </si>
  <si>
    <t>226--230</t>
  </si>
  <si>
    <t>231--235</t>
  </si>
  <si>
    <t>236--240</t>
  </si>
  <si>
    <t>241--245</t>
  </si>
  <si>
    <t>246--250</t>
  </si>
  <si>
    <t>251--255</t>
  </si>
  <si>
    <t>256--260</t>
  </si>
  <si>
    <t>261--265</t>
  </si>
  <si>
    <t>266--270</t>
  </si>
  <si>
    <t>271--275</t>
  </si>
  <si>
    <t>276--280</t>
  </si>
  <si>
    <t>281--285</t>
  </si>
  <si>
    <t>286--290</t>
  </si>
  <si>
    <t>291--295</t>
  </si>
  <si>
    <t>296--300</t>
  </si>
  <si>
    <t>301--305</t>
  </si>
  <si>
    <t>306--310</t>
  </si>
  <si>
    <t>311--315</t>
  </si>
  <si>
    <t>316--320</t>
  </si>
  <si>
    <t>321--325</t>
  </si>
  <si>
    <t>326--330</t>
  </si>
  <si>
    <t>331--335</t>
  </si>
  <si>
    <t>336--340</t>
  </si>
  <si>
    <t>341--345</t>
  </si>
  <si>
    <t>346--350</t>
  </si>
  <si>
    <t>351--355</t>
  </si>
  <si>
    <t>356--360</t>
  </si>
  <si>
    <t>361--365</t>
  </si>
  <si>
    <t>366--370</t>
  </si>
  <si>
    <t>371--375</t>
  </si>
  <si>
    <t>376--380</t>
  </si>
  <si>
    <t>381--385</t>
  </si>
  <si>
    <t>386--390</t>
  </si>
  <si>
    <t>391--395</t>
  </si>
  <si>
    <t>396--400</t>
  </si>
  <si>
    <t>401--405</t>
  </si>
  <si>
    <t>406--410</t>
  </si>
  <si>
    <t>411--415</t>
  </si>
  <si>
    <t>416--420</t>
  </si>
  <si>
    <t>421--425</t>
  </si>
  <si>
    <t>426--430</t>
  </si>
  <si>
    <t>431--435</t>
  </si>
  <si>
    <t>436--440</t>
  </si>
  <si>
    <t>441--445</t>
  </si>
  <si>
    <t>446--450</t>
  </si>
  <si>
    <t>451--455</t>
  </si>
  <si>
    <t>456--460</t>
  </si>
  <si>
    <t>461--465</t>
  </si>
  <si>
    <t>466--470</t>
  </si>
  <si>
    <t>471--475</t>
  </si>
  <si>
    <t>476--480</t>
  </si>
  <si>
    <t>481--485</t>
  </si>
  <si>
    <t>486--490</t>
  </si>
  <si>
    <t>491--495</t>
  </si>
  <si>
    <t>496--500</t>
  </si>
  <si>
    <t>501--505</t>
  </si>
  <si>
    <t>506--510</t>
  </si>
  <si>
    <t>511--515</t>
  </si>
  <si>
    <t>516--520</t>
  </si>
  <si>
    <t>521--525</t>
  </si>
  <si>
    <t>526--530</t>
  </si>
  <si>
    <t>531--535</t>
  </si>
  <si>
    <t>536--540</t>
  </si>
  <si>
    <t>541--545</t>
  </si>
  <si>
    <t>546--550</t>
  </si>
  <si>
    <t>551--555</t>
  </si>
  <si>
    <t>556--560</t>
  </si>
  <si>
    <t>561--565</t>
  </si>
  <si>
    <t>566--570</t>
  </si>
  <si>
    <t>571--575</t>
  </si>
  <si>
    <t>576--580</t>
  </si>
  <si>
    <t>581--585</t>
  </si>
  <si>
    <t>586--590</t>
  </si>
  <si>
    <t>591--595</t>
  </si>
  <si>
    <t>596--600</t>
  </si>
  <si>
    <t>Vidējais kokvedēja automašīnas degvielas patēriņš (t.sk. manipulators), litri/100 km</t>
  </si>
  <si>
    <t>Kopā</t>
  </si>
  <si>
    <t>Gadi</t>
  </si>
  <si>
    <t>Fiksētā daļa</t>
  </si>
  <si>
    <t>Datortehnikas atlikusī vērtība pēc lietošanas, EUR</t>
  </si>
  <si>
    <t>Kokvedēja automašīnas + Iekrāvēja iegādes vērtība, EUR</t>
  </si>
  <si>
    <t>Kokvedēja automašīnas nolietojums, EUR</t>
  </si>
  <si>
    <t>Kokvedēja automašīnas vērtība pēc nolietojuma termiņa beigām, EUR</t>
  </si>
  <si>
    <t xml:space="preserve">Kokvedēja piekabes iegādes vērtība, EUR </t>
  </si>
  <si>
    <t>Kokvedēja piekabes nolietojums, EUR</t>
  </si>
  <si>
    <t>Kokvedēja piekabes vērtība pēc nolietojuma termiņa beigām, EUR</t>
  </si>
  <si>
    <t>Plānotā degvielas cena bez PVN, EUR/litrs</t>
  </si>
  <si>
    <t>EUR/m3</t>
  </si>
  <si>
    <t>EUR/km</t>
  </si>
  <si>
    <t>Cena, EUR/m3</t>
  </si>
  <si>
    <t>Cena, EUR/km</t>
  </si>
  <si>
    <t>Ārtums, km/h ( 0-30 km)</t>
  </si>
  <si>
    <t>Ārtums, km/h (30-70 km)</t>
  </si>
  <si>
    <t>Ārtums, km/h (70km……)</t>
  </si>
  <si>
    <t>Uzkraušanās laiks, min</t>
  </si>
  <si>
    <t>Izkraušanās laiks, min</t>
  </si>
  <si>
    <t>Obligātā atpūta, min</t>
  </si>
  <si>
    <t>Viena krava, m3</t>
  </si>
  <si>
    <t xml:space="preserve">Maiņas ilgums, min </t>
  </si>
  <si>
    <t xml:space="preserve">"Nelietderīgais" laiks, min (vienā maiņā) </t>
  </si>
  <si>
    <t>Dienas, vidēji mēnesī</t>
  </si>
  <si>
    <t>Km intervāls</t>
  </si>
  <si>
    <t>Maiņas ilgums, h dienā</t>
  </si>
  <si>
    <t>Pavadītais laiks braucot, min</t>
  </si>
  <si>
    <t>Pavadītais laiks braucot + iekraušana + izkraušana, min</t>
  </si>
  <si>
    <t xml:space="preserve">Reisu skaits, vienā maiņā </t>
  </si>
  <si>
    <t>Vienā maiņā, km</t>
  </si>
  <si>
    <t>Vienā maiņa, m3</t>
  </si>
  <si>
    <t>Diennaktī, km</t>
  </si>
  <si>
    <t>Diennaktī, m3</t>
  </si>
  <si>
    <t>Gadā, km</t>
  </si>
  <si>
    <t>Gadā, m3</t>
  </si>
  <si>
    <t>Kopējie maksimālie, km</t>
  </si>
  <si>
    <t>Nolietojums</t>
  </si>
  <si>
    <t>Sastāva mainīgā daļa, EUR</t>
  </si>
  <si>
    <t>Sastāva fiksētā daļa, EUR</t>
  </si>
  <si>
    <t>Datortehnika, EUR</t>
  </si>
  <si>
    <t>Kopā, EUR</t>
  </si>
  <si>
    <t>Degviela, EUR</t>
  </si>
  <si>
    <t>Remonts un apkopes, EUR</t>
  </si>
  <si>
    <t>Riepas, EUR</t>
  </si>
  <si>
    <t>Kokvedēja vadītāju darba algas, EUR</t>
  </si>
  <si>
    <t>Līzinga un/vai kredīta procentu maksājumi, EUR</t>
  </si>
  <si>
    <t>Apdroši- nāšana, EUR</t>
  </si>
  <si>
    <t>Administra- tīvās izmaksas, EUR</t>
  </si>
  <si>
    <t>Remonta un apkopes izmaksas, EUR/km</t>
  </si>
  <si>
    <t>Riepu izmaksas, EUR/km</t>
  </si>
  <si>
    <t>Kokvedēja vadītāju darba algas, EUR gadā (trīs cilvēki)</t>
  </si>
  <si>
    <t>Apdrošināšana, EUR gadā</t>
  </si>
  <si>
    <t>Administratīvās izmaksas, EUR gadā</t>
  </si>
  <si>
    <t>Līzinga un/vai kredīta procentu maksājumi, EUR gadā</t>
  </si>
  <si>
    <r>
      <t>Nolietojums</t>
    </r>
    <r>
      <rPr>
        <sz val="10"/>
        <color rgb="FFFF0000"/>
        <rFont val="Calibri"/>
        <family val="2"/>
        <charset val="186"/>
        <scheme val="minor"/>
      </rPr>
      <t xml:space="preserve"> </t>
    </r>
    <r>
      <rPr>
        <sz val="10"/>
        <rFont val="Calibri"/>
        <family val="2"/>
        <charset val="186"/>
        <scheme val="minor"/>
      </rPr>
      <t>EUR/h, datortehnikai</t>
    </r>
  </si>
  <si>
    <t>Datortehnikas lietošanas ilgums, h</t>
  </si>
  <si>
    <t>Datortehnikas iegādēs vērtība, EUR</t>
  </si>
  <si>
    <t>Izmaksas</t>
  </si>
  <si>
    <t>Peļņa, EUR gadā</t>
  </si>
  <si>
    <t>Ieņēmumi, EUR gadā</t>
  </si>
  <si>
    <t>Peļņa/ izmaksas, %</t>
  </si>
  <si>
    <t>Īpatsvars</t>
  </si>
  <si>
    <t>Ieņēmumi, EUR/km</t>
  </si>
  <si>
    <t>Ieņēmumi, EUR/m3</t>
  </si>
  <si>
    <t>Izmaksas kopā, EUR gadā</t>
  </si>
  <si>
    <t>Transporta pakalpojuma vienā gadā paveicamā darba apjoma (m3, km), pašizmaksas un pakalpojuma cenas aprēķins (1 krautuvei*)</t>
  </si>
  <si>
    <t>Aprēķini:</t>
  </si>
  <si>
    <t>Transporta pakalpojuma vienā gadā paveicamā darba apjoma (m3, km), pašizmaksas un pakalpojuma cenas aprēķins (2 krautuvēm*)</t>
  </si>
  <si>
    <t>Transporta pakalpojuma vienā gadā paveicamā darba apjoma (m3, km), pašizmaksas un pakalpojuma cenas aprēķins (3 krautuvēm*)</t>
  </si>
  <si>
    <t>Transporta pakalpojuma vienā gadā paveicamā darba apjoma (m3, km), pašizmaksas un pakalpojuma cenas aprēķins (4 krautuvēm*)</t>
  </si>
  <si>
    <t>Transporta pakalpojuma vienā gadā paveicamā darba apjoma (m3, km), pašizmaksas un pakalpojuma cenas aprēķins (5+ krautuvēm*)</t>
  </si>
  <si>
    <t>Pieņēmumi:</t>
  </si>
  <si>
    <t>*Augšgala krautuve (tajā var būt vairākas apakškrautuves, kaudzes) ar unikālu identifikāciju numuru (krautuves ID kods darba uzdevumā)</t>
  </si>
  <si>
    <t>Paraugs!!!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</si>
</sst>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#,##0.0000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4"/>
      <color rgb="FFC00000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4" fontId="0" fillId="0" borderId="0" xfId="0" applyNumberFormat="1"/>
    <xf numFmtId="3" fontId="0" fillId="0" borderId="0" xfId="0" applyNumberFormat="1"/>
    <xf numFmtId="3" fontId="3" fillId="0" borderId="0" xfId="0" applyNumberFormat="1" applyFont="1"/>
    <xf numFmtId="0" fontId="2" fillId="0" borderId="0" xfId="0" applyFont="1"/>
    <xf numFmtId="1" fontId="0" fillId="0" borderId="0" xfId="0" applyNumberFormat="1" applyAlignment="1">
      <alignment horizontal="center"/>
    </xf>
    <xf numFmtId="3" fontId="0" fillId="0" borderId="1" xfId="0" applyNumberFormat="1" applyBorder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  <xf numFmtId="2" fontId="0" fillId="0" borderId="1" xfId="0" applyNumberFormat="1" applyBorder="1"/>
    <xf numFmtId="9" fontId="0" fillId="0" borderId="0" xfId="1" applyFont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1" fontId="0" fillId="4" borderId="0" xfId="0" applyNumberFormat="1" applyFill="1" applyAlignment="1">
      <alignment horizontal="center"/>
    </xf>
    <xf numFmtId="164" fontId="0" fillId="0" borderId="1" xfId="0" applyNumberFormat="1" applyBorder="1"/>
    <xf numFmtId="165" fontId="0" fillId="0" borderId="0" xfId="0" applyNumberFormat="1"/>
    <xf numFmtId="166" fontId="0" fillId="0" borderId="0" xfId="0" applyNumberFormat="1"/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3" fontId="0" fillId="4" borderId="1" xfId="0" applyNumberFormat="1" applyFill="1" applyBorder="1"/>
    <xf numFmtId="0" fontId="0" fillId="4" borderId="1" xfId="0" applyFill="1" applyBorder="1" applyAlignment="1">
      <alignment horizontal="right" vertical="center"/>
    </xf>
    <xf numFmtId="9" fontId="0" fillId="0" borderId="1" xfId="1" applyFont="1" applyBorder="1"/>
    <xf numFmtId="1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4" fontId="0" fillId="0" borderId="1" xfId="0" applyNumberFormat="1" applyBorder="1"/>
    <xf numFmtId="9" fontId="3" fillId="6" borderId="3" xfId="1" applyFont="1" applyFill="1" applyBorder="1" applyAlignment="1">
      <alignment horizontal="center" vertical="center"/>
    </xf>
    <xf numFmtId="165" fontId="0" fillId="0" borderId="1" xfId="0" applyNumberFormat="1" applyBorder="1"/>
    <xf numFmtId="9" fontId="0" fillId="0" borderId="1" xfId="1" applyFont="1" applyFill="1" applyBorder="1"/>
    <xf numFmtId="1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10" fillId="0" borderId="0" xfId="0" applyFont="1"/>
    <xf numFmtId="0" fontId="11" fillId="0" borderId="0" xfId="0" applyFont="1"/>
    <xf numFmtId="2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3" fontId="0" fillId="3" borderId="2" xfId="0" applyNumberFormat="1" applyFill="1" applyBorder="1" applyProtection="1">
      <protection locked="0"/>
    </xf>
    <xf numFmtId="3" fontId="0" fillId="0" borderId="0" xfId="0" applyNumberFormat="1" applyAlignment="1">
      <alignment horizontal="center"/>
    </xf>
    <xf numFmtId="0" fontId="7" fillId="0" borderId="0" xfId="0" applyFont="1" applyAlignment="1">
      <alignment horizontal="right" indent="1"/>
    </xf>
    <xf numFmtId="0" fontId="9" fillId="0" borderId="0" xfId="0" applyFont="1"/>
    <xf numFmtId="167" fontId="0" fillId="0" borderId="0" xfId="0" applyNumberFormat="1"/>
    <xf numFmtId="9" fontId="3" fillId="0" borderId="0" xfId="1" applyFont="1" applyFill="1" applyBorder="1" applyAlignment="1">
      <alignment horizontal="center" vertical="center"/>
    </xf>
    <xf numFmtId="0" fontId="12" fillId="0" borderId="0" xfId="0" applyFont="1"/>
    <xf numFmtId="4" fontId="0" fillId="0" borderId="8" xfId="0" applyNumberFormat="1" applyBorder="1"/>
    <xf numFmtId="0" fontId="0" fillId="0" borderId="7" xfId="0" applyBorder="1" applyAlignment="1">
      <alignment horizontal="center"/>
    </xf>
    <xf numFmtId="0" fontId="7" fillId="3" borderId="1" xfId="0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center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/>
    </xf>
    <xf numFmtId="4" fontId="0" fillId="0" borderId="4" xfId="0" applyNumberFormat="1" applyBorder="1" applyAlignment="1">
      <alignment horizontal="left"/>
    </xf>
    <xf numFmtId="4" fontId="0" fillId="0" borderId="5" xfId="0" applyNumberFormat="1" applyBorder="1" applyAlignment="1">
      <alignment horizontal="left"/>
    </xf>
    <xf numFmtId="4" fontId="0" fillId="0" borderId="6" xfId="0" applyNumberForma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3" fontId="3" fillId="0" borderId="0" xfId="0" applyNumberFormat="1" applyFont="1" applyAlignment="1">
      <alignment horizontal="center"/>
    </xf>
  </cellXfs>
  <cellStyles count="8">
    <cellStyle name="Normal" xfId="0" builtinId="0"/>
    <cellStyle name="Normal 2" xfId="2" xr:uid="{00000000-0005-0000-0000-000000000000}"/>
    <cellStyle name="Parasts 2" xfId="4" xr:uid="{00000000-0005-0000-0000-000002000000}"/>
    <cellStyle name="Parasts 3" xfId="5" xr:uid="{00000000-0005-0000-0000-000003000000}"/>
    <cellStyle name="Percent" xfId="1" builtinId="5"/>
    <cellStyle name="Percent 2" xfId="3" xr:uid="{00000000-0005-0000-0000-000004000000}"/>
    <cellStyle name="Procenti 2" xfId="6" xr:uid="{00000000-0005-0000-0000-000006000000}"/>
    <cellStyle name="Procenti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T151"/>
  <sheetViews>
    <sheetView tabSelected="1" zoomScaleNormal="100" workbookViewId="0">
      <pane xSplit="2" ySplit="19" topLeftCell="C20" activePane="bottomRight" state="frozen"/>
      <selection pane="topRight" activeCell="C1" sqref="C1"/>
      <selection pane="bottomLeft" activeCell="A17" sqref="A17"/>
      <selection pane="bottomRight" activeCell="B6" sqref="B6:C6"/>
    </sheetView>
  </sheetViews>
  <sheetFormatPr defaultRowHeight="15" x14ac:dyDescent="0.25"/>
  <cols>
    <col min="1" max="1" width="3.7109375" style="6" customWidth="1"/>
    <col min="2" max="2" width="12.28515625" bestFit="1" customWidth="1"/>
    <col min="3" max="3" width="11.5703125" bestFit="1" customWidth="1"/>
    <col min="4" max="4" width="10.5703125" customWidth="1"/>
    <col min="5" max="5" width="12.7109375" customWidth="1"/>
    <col min="6" max="6" width="9.28515625" style="2" customWidth="1"/>
    <col min="7" max="7" width="8.85546875" style="2" customWidth="1"/>
    <col min="8" max="8" width="8.28515625" customWidth="1"/>
    <col min="9" max="9" width="11" style="3" customWidth="1"/>
    <col min="10" max="10" width="11.5703125" style="3" customWidth="1"/>
    <col min="11" max="11" width="10" style="4" customWidth="1"/>
    <col min="12" max="12" width="9.140625" style="4"/>
    <col min="15" max="15" width="13.42578125" bestFit="1" customWidth="1"/>
    <col min="16" max="16" width="7.85546875" customWidth="1"/>
    <col min="19" max="19" width="8.140625" customWidth="1"/>
    <col min="20" max="20" width="10.85546875" customWidth="1"/>
    <col min="21" max="21" width="9.85546875" customWidth="1"/>
    <col min="22" max="22" width="13" customWidth="1"/>
    <col min="23" max="23" width="13.85546875" customWidth="1"/>
    <col min="28" max="28" width="10" bestFit="1" customWidth="1"/>
    <col min="29" max="29" width="10.140625" bestFit="1" customWidth="1"/>
    <col min="30" max="30" width="12.140625" bestFit="1" customWidth="1"/>
    <col min="31" max="31" width="10.42578125" bestFit="1" customWidth="1"/>
    <col min="34" max="34" width="9.5703125" customWidth="1"/>
    <col min="36" max="46" width="9.140625" hidden="1" customWidth="1"/>
  </cols>
  <sheetData>
    <row r="1" spans="1:35" ht="18.75" x14ac:dyDescent="0.3">
      <c r="B1" s="51" t="s">
        <v>190</v>
      </c>
      <c r="Q1" s="63" t="s">
        <v>198</v>
      </c>
    </row>
    <row r="2" spans="1:35" x14ac:dyDescent="0.25">
      <c r="B2" s="60" t="s">
        <v>197</v>
      </c>
    </row>
    <row r="3" spans="1:35" ht="18.75" x14ac:dyDescent="0.3">
      <c r="B3" s="50" t="s">
        <v>196</v>
      </c>
    </row>
    <row r="4" spans="1:35" s="4" customFormat="1" x14ac:dyDescent="0.25">
      <c r="A4" s="6"/>
      <c r="B4" s="80" t="s">
        <v>139</v>
      </c>
      <c r="C4" s="80"/>
      <c r="D4" s="16">
        <v>40</v>
      </c>
      <c r="E4" s="59"/>
      <c r="F4" s="67" t="s">
        <v>173</v>
      </c>
      <c r="G4" s="68"/>
      <c r="H4" s="68"/>
      <c r="I4" s="68"/>
      <c r="J4" s="69"/>
      <c r="K4" s="52"/>
      <c r="M4" s="78" t="s">
        <v>128</v>
      </c>
      <c r="N4" s="78"/>
      <c r="O4" s="78"/>
      <c r="P4" s="78"/>
      <c r="Q4" s="78"/>
      <c r="R4" s="78"/>
      <c r="S4" s="78"/>
      <c r="T4" s="56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s="4" customFormat="1" ht="15" customHeight="1" x14ac:dyDescent="0.25">
      <c r="A5" s="6"/>
      <c r="B5" s="80" t="s">
        <v>140</v>
      </c>
      <c r="C5" s="80"/>
      <c r="D5" s="16">
        <v>55</v>
      </c>
      <c r="E5" s="59"/>
      <c r="F5" s="67" t="s">
        <v>174</v>
      </c>
      <c r="G5" s="68"/>
      <c r="H5" s="68"/>
      <c r="I5" s="68"/>
      <c r="J5" s="69"/>
      <c r="K5" s="53"/>
      <c r="M5" s="78" t="s">
        <v>130</v>
      </c>
      <c r="N5" s="78"/>
      <c r="O5" s="78"/>
      <c r="P5" s="78"/>
      <c r="Q5" s="78"/>
      <c r="R5" s="78"/>
      <c r="S5" s="78"/>
      <c r="T5" s="56"/>
      <c r="U5" s="36" t="e">
        <f>T5/T4</f>
        <v>#DIV/0!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s="4" customFormat="1" ht="15" customHeight="1" x14ac:dyDescent="0.25">
      <c r="A6" s="6"/>
      <c r="B6" s="80" t="s">
        <v>141</v>
      </c>
      <c r="C6" s="80"/>
      <c r="D6" s="16">
        <v>60</v>
      </c>
      <c r="E6" s="59"/>
      <c r="F6" s="67" t="s">
        <v>175</v>
      </c>
      <c r="G6" s="68"/>
      <c r="H6" s="68"/>
      <c r="I6" s="68"/>
      <c r="J6" s="69"/>
      <c r="K6" s="54"/>
      <c r="M6" s="78" t="s">
        <v>131</v>
      </c>
      <c r="N6" s="78"/>
      <c r="O6" s="78"/>
      <c r="P6" s="78"/>
      <c r="Q6" s="78"/>
      <c r="R6" s="78"/>
      <c r="S6" s="78"/>
      <c r="T6" s="5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s="4" customFormat="1" ht="15" customHeight="1" x14ac:dyDescent="0.25">
      <c r="A7" s="6"/>
      <c r="B7" s="80" t="s">
        <v>142</v>
      </c>
      <c r="C7" s="80"/>
      <c r="D7" s="16">
        <v>45</v>
      </c>
      <c r="E7" s="59"/>
      <c r="F7" s="67" t="s">
        <v>176</v>
      </c>
      <c r="G7" s="68"/>
      <c r="H7" s="68"/>
      <c r="I7" s="68"/>
      <c r="J7" s="69"/>
      <c r="K7" s="54"/>
      <c r="M7" s="78" t="s">
        <v>133</v>
      </c>
      <c r="N7" s="78"/>
      <c r="O7" s="78"/>
      <c r="P7" s="78"/>
      <c r="Q7" s="78"/>
      <c r="R7" s="78"/>
      <c r="S7" s="78"/>
      <c r="T7" s="57"/>
      <c r="U7" s="36" t="e">
        <f>T7/T6</f>
        <v>#DIV/0!</v>
      </c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s="4" customFormat="1" ht="15" customHeight="1" x14ac:dyDescent="0.25">
      <c r="A8" s="6"/>
      <c r="B8" s="80" t="s">
        <v>143</v>
      </c>
      <c r="C8" s="80"/>
      <c r="D8" s="16">
        <v>50</v>
      </c>
      <c r="E8" s="59"/>
      <c r="F8" s="67" t="s">
        <v>177</v>
      </c>
      <c r="G8" s="68"/>
      <c r="H8" s="68"/>
      <c r="I8" s="68"/>
      <c r="J8" s="69"/>
      <c r="K8" s="54"/>
      <c r="M8" s="79"/>
      <c r="N8" s="79"/>
      <c r="O8" s="79"/>
      <c r="P8" s="79"/>
      <c r="Q8" s="79"/>
      <c r="R8" s="79"/>
      <c r="S8" s="79"/>
      <c r="T8" s="12" t="s">
        <v>124</v>
      </c>
      <c r="U8" s="38">
        <v>0.6</v>
      </c>
      <c r="V8" s="13" t="s">
        <v>125</v>
      </c>
      <c r="W8" s="12" t="s">
        <v>126</v>
      </c>
      <c r="X8"/>
      <c r="Y8"/>
      <c r="Z8"/>
      <c r="AA8"/>
      <c r="AB8"/>
      <c r="AC8"/>
      <c r="AD8"/>
      <c r="AE8"/>
      <c r="AF8"/>
      <c r="AG8"/>
      <c r="AH8"/>
      <c r="AI8"/>
    </row>
    <row r="9" spans="1:35" s="4" customFormat="1" ht="15" customHeight="1" x14ac:dyDescent="0.25">
      <c r="A9" s="6"/>
      <c r="B9" s="80" t="s">
        <v>144</v>
      </c>
      <c r="C9" s="80"/>
      <c r="D9" s="16">
        <v>45</v>
      </c>
      <c r="E9" s="59"/>
      <c r="F9" s="67" t="s">
        <v>178</v>
      </c>
      <c r="G9" s="68"/>
      <c r="H9" s="68"/>
      <c r="I9" s="68"/>
      <c r="J9" s="69"/>
      <c r="K9" s="54"/>
      <c r="M9" s="78" t="s">
        <v>129</v>
      </c>
      <c r="N9" s="78"/>
      <c r="O9" s="78"/>
      <c r="P9" s="78"/>
      <c r="Q9" s="78"/>
      <c r="R9" s="78"/>
      <c r="S9" s="78"/>
      <c r="T9" s="14">
        <f>T4-T5</f>
        <v>0</v>
      </c>
      <c r="U9" s="8">
        <f>T9*0.6</f>
        <v>0</v>
      </c>
      <c r="V9" s="37">
        <v>4</v>
      </c>
      <c r="W9" s="12">
        <f>U9/V9</f>
        <v>0</v>
      </c>
      <c r="X9"/>
      <c r="Y9"/>
      <c r="Z9"/>
      <c r="AA9"/>
      <c r="AB9"/>
      <c r="AC9"/>
      <c r="AD9"/>
      <c r="AE9"/>
      <c r="AF9"/>
      <c r="AG9"/>
      <c r="AH9"/>
      <c r="AI9"/>
    </row>
    <row r="10" spans="1:35" s="4" customFormat="1" ht="15" customHeight="1" x14ac:dyDescent="0.25">
      <c r="A10" s="6"/>
      <c r="B10" s="80" t="s">
        <v>146</v>
      </c>
      <c r="C10" s="80"/>
      <c r="D10" s="16">
        <v>660</v>
      </c>
      <c r="E10" s="59"/>
      <c r="F10" s="31" t="s">
        <v>134</v>
      </c>
      <c r="G10" s="32"/>
      <c r="H10" s="32"/>
      <c r="I10" s="32"/>
      <c r="J10" s="33"/>
      <c r="K10" s="55"/>
      <c r="M10" s="78" t="s">
        <v>132</v>
      </c>
      <c r="N10" s="78"/>
      <c r="O10" s="78"/>
      <c r="P10" s="78"/>
      <c r="Q10" s="78"/>
      <c r="R10" s="78"/>
      <c r="S10" s="78"/>
      <c r="T10" s="14">
        <f>T6-T7</f>
        <v>0</v>
      </c>
      <c r="U10" s="8">
        <f>T10*0.6</f>
        <v>0</v>
      </c>
      <c r="V10" s="37">
        <v>6</v>
      </c>
      <c r="W10" s="8">
        <f>U10/V10</f>
        <v>0</v>
      </c>
      <c r="X10"/>
      <c r="Y10"/>
      <c r="Z10"/>
      <c r="AA10"/>
      <c r="AB10"/>
      <c r="AC10"/>
      <c r="AD10"/>
      <c r="AE10"/>
      <c r="AF10"/>
      <c r="AG10"/>
      <c r="AH10"/>
      <c r="AI10"/>
    </row>
    <row r="11" spans="1:35" s="4" customFormat="1" x14ac:dyDescent="0.25">
      <c r="A11" s="58"/>
      <c r="B11" s="80" t="s">
        <v>150</v>
      </c>
      <c r="C11" s="80"/>
      <c r="D11" s="16">
        <f>D10/60</f>
        <v>11</v>
      </c>
      <c r="E11" s="59"/>
      <c r="M11" s="79" t="s">
        <v>124</v>
      </c>
      <c r="N11" s="79"/>
      <c r="O11" s="79"/>
      <c r="P11" s="79"/>
      <c r="Q11" s="79"/>
      <c r="R11" s="79"/>
      <c r="S11" s="79"/>
      <c r="T11" s="14">
        <f>SUM(T9:T10)</f>
        <v>0</v>
      </c>
      <c r="U11" s="8">
        <f>SUM(U9:U10)</f>
        <v>0</v>
      </c>
      <c r="V11" s="12"/>
      <c r="W11" s="8">
        <f>SUM(W9:W10)</f>
        <v>0</v>
      </c>
    </row>
    <row r="12" spans="1:35" s="4" customFormat="1" ht="28.5" customHeight="1" x14ac:dyDescent="0.25">
      <c r="A12" s="58"/>
      <c r="B12" s="90" t="s">
        <v>147</v>
      </c>
      <c r="C12" s="90"/>
      <c r="D12" s="35">
        <v>20</v>
      </c>
      <c r="E12" s="59"/>
      <c r="F12" s="77" t="s">
        <v>123</v>
      </c>
      <c r="G12" s="77"/>
      <c r="H12" s="77"/>
      <c r="I12" s="77"/>
      <c r="J12" s="77"/>
      <c r="K12" s="66"/>
    </row>
    <row r="13" spans="1:35" s="4" customFormat="1" ht="15" customHeight="1" x14ac:dyDescent="0.25">
      <c r="A13" s="58"/>
      <c r="B13" s="80" t="s">
        <v>0</v>
      </c>
      <c r="C13" s="80"/>
      <c r="D13" s="16">
        <v>6</v>
      </c>
      <c r="E13" s="59"/>
      <c r="F13" s="67" t="s">
        <v>181</v>
      </c>
      <c r="G13" s="68"/>
      <c r="H13" s="68"/>
      <c r="I13" s="68"/>
      <c r="J13" s="69"/>
      <c r="K13" s="56"/>
      <c r="M13" s="79"/>
      <c r="N13" s="79"/>
      <c r="O13" s="79"/>
      <c r="P13" s="79"/>
      <c r="Q13" s="79"/>
      <c r="R13" s="79"/>
      <c r="S13" s="79"/>
      <c r="T13" s="12" t="str">
        <f>T8</f>
        <v>Kopā</v>
      </c>
      <c r="U13" s="38">
        <v>0.4</v>
      </c>
      <c r="V13" s="12" t="s">
        <v>2</v>
      </c>
      <c r="W13" s="12" t="s">
        <v>136</v>
      </c>
    </row>
    <row r="14" spans="1:35" s="4" customFormat="1" ht="15" customHeight="1" x14ac:dyDescent="0.25">
      <c r="A14" s="58"/>
      <c r="B14" s="80" t="s">
        <v>1</v>
      </c>
      <c r="C14" s="80"/>
      <c r="D14" s="16">
        <f>D13*4*12</f>
        <v>288</v>
      </c>
      <c r="E14" s="59"/>
      <c r="F14" s="71" t="s">
        <v>127</v>
      </c>
      <c r="G14" s="72"/>
      <c r="H14" s="72"/>
      <c r="I14" s="72"/>
      <c r="J14" s="73"/>
      <c r="K14" s="56"/>
      <c r="M14" s="71" t="s">
        <v>129</v>
      </c>
      <c r="N14" s="72"/>
      <c r="O14" s="72"/>
      <c r="P14" s="72"/>
      <c r="Q14" s="72"/>
      <c r="R14" s="72"/>
      <c r="S14" s="73"/>
      <c r="T14" s="8">
        <f>T9</f>
        <v>0</v>
      </c>
      <c r="U14" s="14">
        <f>T9-U9</f>
        <v>0</v>
      </c>
      <c r="V14" s="34">
        <v>800000</v>
      </c>
      <c r="W14" s="15">
        <f>U14/V14</f>
        <v>0</v>
      </c>
    </row>
    <row r="15" spans="1:35" s="4" customFormat="1" ht="15" customHeight="1" x14ac:dyDescent="0.25">
      <c r="A15" s="58"/>
      <c r="B15" s="80" t="s">
        <v>148</v>
      </c>
      <c r="C15" s="80"/>
      <c r="D15" s="16">
        <v>24</v>
      </c>
      <c r="E15" s="59"/>
      <c r="F15" s="74" t="s">
        <v>180</v>
      </c>
      <c r="G15" s="75"/>
      <c r="H15" s="75"/>
      <c r="I15" s="75"/>
      <c r="J15" s="76"/>
      <c r="K15" s="34">
        <v>19000</v>
      </c>
      <c r="M15" s="71" t="s">
        <v>132</v>
      </c>
      <c r="N15" s="72"/>
      <c r="O15" s="72"/>
      <c r="P15" s="72"/>
      <c r="Q15" s="72"/>
      <c r="R15" s="72"/>
      <c r="S15" s="73"/>
      <c r="T15" s="8">
        <f>T10</f>
        <v>0</v>
      </c>
      <c r="U15" s="14">
        <f>T10-U10</f>
        <v>0</v>
      </c>
      <c r="V15" s="34">
        <v>1200000</v>
      </c>
      <c r="W15" s="15">
        <f>U15/V15</f>
        <v>0</v>
      </c>
    </row>
    <row r="16" spans="1:35" s="4" customFormat="1" x14ac:dyDescent="0.25">
      <c r="A16" s="58"/>
      <c r="B16" s="80" t="s">
        <v>145</v>
      </c>
      <c r="C16" s="80"/>
      <c r="D16" s="16">
        <v>30</v>
      </c>
      <c r="E16" s="59"/>
      <c r="F16" s="71" t="s">
        <v>179</v>
      </c>
      <c r="G16" s="72"/>
      <c r="H16" s="72"/>
      <c r="I16" s="72"/>
      <c r="J16" s="73"/>
      <c r="K16" s="28">
        <f>(K13-K14)/K15</f>
        <v>0</v>
      </c>
      <c r="M16" s="81" t="s">
        <v>124</v>
      </c>
      <c r="N16" s="82"/>
      <c r="O16" s="82"/>
      <c r="P16" s="82"/>
      <c r="Q16" s="82"/>
      <c r="R16" s="82"/>
      <c r="S16" s="83"/>
      <c r="T16" s="8">
        <f>SUM(T14:T15)</f>
        <v>0</v>
      </c>
      <c r="U16" s="14">
        <f>SUM(U14:U15)</f>
        <v>0</v>
      </c>
      <c r="V16" s="12"/>
      <c r="W16" s="15">
        <f>SUM(W14:W15)</f>
        <v>0</v>
      </c>
    </row>
    <row r="17" spans="1:46" s="4" customFormat="1" ht="16.5" customHeight="1" x14ac:dyDescent="0.25">
      <c r="B17"/>
      <c r="C17"/>
      <c r="D17"/>
      <c r="E17"/>
      <c r="F17" s="87" t="s">
        <v>183</v>
      </c>
      <c r="G17" s="88"/>
      <c r="H17" s="88"/>
      <c r="I17" s="88"/>
      <c r="J17" s="89"/>
      <c r="K17" s="56"/>
      <c r="X17"/>
      <c r="Y17"/>
      <c r="Z17"/>
      <c r="AF17" s="86" t="s">
        <v>186</v>
      </c>
      <c r="AG17" s="86"/>
    </row>
    <row r="18" spans="1:46" s="4" customFormat="1" ht="16.5" customHeight="1" x14ac:dyDescent="0.3">
      <c r="A18" s="6"/>
      <c r="B18" s="50" t="s">
        <v>191</v>
      </c>
      <c r="C18"/>
      <c r="D18"/>
      <c r="E18"/>
      <c r="F18" s="2"/>
      <c r="G18" s="2"/>
      <c r="H18"/>
      <c r="I18" s="3"/>
      <c r="J18" s="3"/>
      <c r="M18" s="70" t="s">
        <v>161</v>
      </c>
      <c r="N18" s="70"/>
      <c r="O18" s="70"/>
      <c r="P18" s="70"/>
      <c r="Q18"/>
      <c r="R18" s="25"/>
      <c r="S18" s="29"/>
      <c r="T18" s="30"/>
      <c r="U18"/>
      <c r="V18"/>
      <c r="W18"/>
      <c r="X18"/>
      <c r="Y18" s="84" t="s">
        <v>182</v>
      </c>
      <c r="Z18" s="85"/>
      <c r="AF18" s="45">
        <v>0.85</v>
      </c>
      <c r="AG18" s="45">
        <v>0.15</v>
      </c>
    </row>
    <row r="19" spans="1:46" s="17" customFormat="1" ht="72" customHeight="1" x14ac:dyDescent="0.25">
      <c r="A19" s="18"/>
      <c r="B19" s="19" t="s">
        <v>149</v>
      </c>
      <c r="C19" s="20" t="s">
        <v>160</v>
      </c>
      <c r="D19" s="21" t="s">
        <v>151</v>
      </c>
      <c r="E19" s="21" t="s">
        <v>152</v>
      </c>
      <c r="F19" s="22" t="s">
        <v>153</v>
      </c>
      <c r="G19" s="22" t="s">
        <v>154</v>
      </c>
      <c r="H19" s="22" t="s">
        <v>155</v>
      </c>
      <c r="I19" s="23" t="s">
        <v>156</v>
      </c>
      <c r="J19" s="23" t="s">
        <v>157</v>
      </c>
      <c r="K19" s="23" t="s">
        <v>158</v>
      </c>
      <c r="L19" s="23" t="s">
        <v>159</v>
      </c>
      <c r="M19" s="39" t="s">
        <v>162</v>
      </c>
      <c r="N19" s="39" t="s">
        <v>163</v>
      </c>
      <c r="O19" s="39" t="s">
        <v>164</v>
      </c>
      <c r="P19" s="40" t="s">
        <v>165</v>
      </c>
      <c r="Q19" s="40" t="s">
        <v>166</v>
      </c>
      <c r="R19" s="40" t="s">
        <v>167</v>
      </c>
      <c r="S19" s="40" t="s">
        <v>168</v>
      </c>
      <c r="T19" s="40" t="s">
        <v>169</v>
      </c>
      <c r="U19" s="40" t="s">
        <v>171</v>
      </c>
      <c r="V19" s="40" t="s">
        <v>172</v>
      </c>
      <c r="W19" s="40" t="s">
        <v>170</v>
      </c>
      <c r="X19" s="40" t="s">
        <v>189</v>
      </c>
      <c r="Y19" s="41" t="s">
        <v>136</v>
      </c>
      <c r="Z19" s="42" t="s">
        <v>135</v>
      </c>
      <c r="AA19" s="43" t="s">
        <v>183</v>
      </c>
      <c r="AB19" s="43" t="s">
        <v>185</v>
      </c>
      <c r="AC19" s="43" t="s">
        <v>184</v>
      </c>
      <c r="AD19" s="43" t="s">
        <v>187</v>
      </c>
      <c r="AE19" s="43" t="s">
        <v>188</v>
      </c>
      <c r="AF19" s="43" t="s">
        <v>138</v>
      </c>
      <c r="AG19" s="43" t="s">
        <v>137</v>
      </c>
    </row>
    <row r="20" spans="1:46" s="2" customFormat="1" x14ac:dyDescent="0.25">
      <c r="B20" s="24" t="s">
        <v>3</v>
      </c>
      <c r="C20" s="27">
        <v>5</v>
      </c>
      <c r="D20" s="25">
        <f t="shared" ref="D20:D25" si="0">60/(1/(C20/$D$4))</f>
        <v>7.5</v>
      </c>
      <c r="E20" s="25">
        <f t="shared" ref="E20:E51" si="1">D20+$D$7+$D$8</f>
        <v>102.5</v>
      </c>
      <c r="F20" s="2">
        <f t="shared" ref="F20:F51" si="2">($D$10-$D$9-$D$12)/E20</f>
        <v>5.8048780487804876</v>
      </c>
      <c r="G20" s="3">
        <f t="shared" ref="G20:G51" si="3">C20*F20</f>
        <v>29.024390243902438</v>
      </c>
      <c r="H20" s="3">
        <f t="shared" ref="H20:H51" si="4">F20*$D$16</f>
        <v>174.14634146341461</v>
      </c>
      <c r="I20" s="3">
        <f>G20*2</f>
        <v>58.048780487804876</v>
      </c>
      <c r="J20" s="3">
        <f>H20*2</f>
        <v>348.29268292682923</v>
      </c>
      <c r="K20" s="4">
        <f t="shared" ref="K20:K51" si="5">I20*$D$14</f>
        <v>16718.048780487803</v>
      </c>
      <c r="L20" s="4">
        <f t="shared" ref="L20:L51" si="6">J20*$D$14</f>
        <v>100308.29268292681</v>
      </c>
      <c r="M20" s="7">
        <f t="shared" ref="M20:M51" si="7">K20*$W$16</f>
        <v>0</v>
      </c>
      <c r="N20" s="7">
        <f t="shared" ref="N20:N51" si="8">$W$11</f>
        <v>0</v>
      </c>
      <c r="O20" s="7">
        <f t="shared" ref="O20:O51" si="9">((L20/$D$16)*($D$7+$D$8))/60*$K$16</f>
        <v>0</v>
      </c>
      <c r="P20" s="7">
        <f>M20+N20+O20</f>
        <v>0</v>
      </c>
      <c r="Q20" s="9">
        <f t="shared" ref="Q20:Q51" si="10">ROUND($K$12/100*K20*$K$10,2)</f>
        <v>0</v>
      </c>
      <c r="R20" s="9">
        <f t="shared" ref="R20:R51" si="11">K20*$K$4</f>
        <v>0</v>
      </c>
      <c r="S20" s="9">
        <f t="shared" ref="S20:S51" si="12">K20*$K$5</f>
        <v>0</v>
      </c>
      <c r="T20" s="1">
        <f t="shared" ref="T20:T51" si="13">$K$6</f>
        <v>0</v>
      </c>
      <c r="U20" s="9">
        <f t="shared" ref="U20:U51" si="14">$K$7</f>
        <v>0</v>
      </c>
      <c r="V20" s="9">
        <f t="shared" ref="V20:V51" si="15">$K$8</f>
        <v>0</v>
      </c>
      <c r="W20" s="1">
        <f t="shared" ref="W20:W51" si="16">$K$9</f>
        <v>0</v>
      </c>
      <c r="X20" s="9">
        <f>SUM(P20:W20)</f>
        <v>0</v>
      </c>
      <c r="Y20" s="10">
        <f>X20/K20</f>
        <v>0</v>
      </c>
      <c r="Z20" s="10">
        <f>X20/L20</f>
        <v>0</v>
      </c>
      <c r="AA20" s="9">
        <f>$K$17</f>
        <v>0</v>
      </c>
      <c r="AB20" s="36" t="e">
        <f t="shared" ref="AB20:AB51" si="17">AA20/X20</f>
        <v>#DIV/0!</v>
      </c>
      <c r="AC20" s="7">
        <f t="shared" ref="AC20:AC51" si="18">X20+AA20</f>
        <v>0</v>
      </c>
      <c r="AD20" s="44">
        <f t="shared" ref="AD20:AD51" si="19">AC20/K20</f>
        <v>0</v>
      </c>
      <c r="AE20" s="44">
        <f t="shared" ref="AE20:AE51" si="20">AC20/L20</f>
        <v>0</v>
      </c>
      <c r="AF20" s="44">
        <f>AD20*$AF$18</f>
        <v>0</v>
      </c>
      <c r="AG20" s="44">
        <f>AE20*$AG$18</f>
        <v>0</v>
      </c>
      <c r="AH20" s="61"/>
      <c r="AJ20" s="2">
        <f>AF20*C20</f>
        <v>0</v>
      </c>
      <c r="AK20" s="2">
        <f>AG20*32</f>
        <v>0</v>
      </c>
      <c r="AL20" s="2">
        <f>SUM(AJ20:AK20)</f>
        <v>0</v>
      </c>
      <c r="AM20" s="2">
        <f>AL20/32</f>
        <v>0</v>
      </c>
      <c r="AN20" s="11" t="e">
        <f>AM20/AE20</f>
        <v>#DIV/0!</v>
      </c>
      <c r="AP20" s="2">
        <f>Y20*0.85*C20</f>
        <v>0</v>
      </c>
      <c r="AQ20" s="2">
        <f>Z20*0.15*32</f>
        <v>0</v>
      </c>
      <c r="AR20" s="2">
        <f>SUM(AP20:AQ20)</f>
        <v>0</v>
      </c>
      <c r="AS20" s="2">
        <f>AR20/32</f>
        <v>0</v>
      </c>
      <c r="AT20" s="11" t="e">
        <f>AS20/Z20</f>
        <v>#DIV/0!</v>
      </c>
    </row>
    <row r="21" spans="1:46" s="2" customFormat="1" x14ac:dyDescent="0.25">
      <c r="B21" s="26" t="s">
        <v>4</v>
      </c>
      <c r="C21" s="27">
        <v>10</v>
      </c>
      <c r="D21" s="25">
        <f t="shared" si="0"/>
        <v>15</v>
      </c>
      <c r="E21" s="25">
        <f t="shared" si="1"/>
        <v>110</v>
      </c>
      <c r="F21" s="2">
        <f t="shared" si="2"/>
        <v>5.4090909090909092</v>
      </c>
      <c r="G21" s="3">
        <f t="shared" si="3"/>
        <v>54.090909090909093</v>
      </c>
      <c r="H21" s="3">
        <f t="shared" si="4"/>
        <v>162.27272727272728</v>
      </c>
      <c r="I21" s="3">
        <f t="shared" ref="I21:I84" si="21">G21*2</f>
        <v>108.18181818181819</v>
      </c>
      <c r="J21" s="3">
        <f t="shared" ref="J21:J52" si="22">H21*2</f>
        <v>324.54545454545456</v>
      </c>
      <c r="K21" s="4">
        <f t="shared" si="5"/>
        <v>31156.36363636364</v>
      </c>
      <c r="L21" s="4">
        <f t="shared" si="6"/>
        <v>93469.090909090912</v>
      </c>
      <c r="M21" s="7">
        <f t="shared" si="7"/>
        <v>0</v>
      </c>
      <c r="N21" s="7">
        <f t="shared" si="8"/>
        <v>0</v>
      </c>
      <c r="O21" s="7">
        <f t="shared" si="9"/>
        <v>0</v>
      </c>
      <c r="P21" s="7">
        <f t="shared" ref="P21:P84" si="23">M21+N21+O21</f>
        <v>0</v>
      </c>
      <c r="Q21" s="9">
        <f t="shared" si="10"/>
        <v>0</v>
      </c>
      <c r="R21" s="9">
        <f t="shared" si="11"/>
        <v>0</v>
      </c>
      <c r="S21" s="9">
        <f t="shared" si="12"/>
        <v>0</v>
      </c>
      <c r="T21" s="1">
        <f t="shared" si="13"/>
        <v>0</v>
      </c>
      <c r="U21" s="9">
        <f t="shared" si="14"/>
        <v>0</v>
      </c>
      <c r="V21" s="9">
        <f t="shared" si="15"/>
        <v>0</v>
      </c>
      <c r="W21" s="1">
        <f t="shared" si="16"/>
        <v>0</v>
      </c>
      <c r="X21" s="9">
        <f t="shared" ref="X21:X84" si="24">SUM(P21:W21)</f>
        <v>0</v>
      </c>
      <c r="Y21" s="10">
        <f t="shared" ref="Y21:Y84" si="25">X21/K21</f>
        <v>0</v>
      </c>
      <c r="Z21" s="10">
        <f t="shared" ref="Z21:Z84" si="26">X21/L21</f>
        <v>0</v>
      </c>
      <c r="AA21" s="9">
        <f t="shared" ref="AA21:AA84" si="27">$K$17</f>
        <v>0</v>
      </c>
      <c r="AB21" s="36" t="e">
        <f t="shared" si="17"/>
        <v>#DIV/0!</v>
      </c>
      <c r="AC21" s="7">
        <f t="shared" si="18"/>
        <v>0</v>
      </c>
      <c r="AD21" s="44">
        <f t="shared" si="19"/>
        <v>0</v>
      </c>
      <c r="AE21" s="44">
        <f t="shared" si="20"/>
        <v>0</v>
      </c>
      <c r="AF21" s="44">
        <f t="shared" ref="AF21:AF84" si="28">AD21*$AF$18</f>
        <v>0</v>
      </c>
      <c r="AG21" s="44">
        <f t="shared" ref="AG21:AG84" si="29">AE21*$AG$18</f>
        <v>0</v>
      </c>
      <c r="AH21" s="61"/>
      <c r="AJ21" s="2">
        <f t="shared" ref="AJ21:AJ84" si="30">AF21*C21</f>
        <v>0</v>
      </c>
      <c r="AK21" s="2">
        <f t="shared" ref="AK21:AK84" si="31">AG21*32</f>
        <v>0</v>
      </c>
      <c r="AL21" s="2">
        <f t="shared" ref="AL21:AL84" si="32">SUM(AJ21:AK21)</f>
        <v>0</v>
      </c>
      <c r="AM21" s="2">
        <f t="shared" ref="AM21:AM84" si="33">AL21/32</f>
        <v>0</v>
      </c>
      <c r="AN21" s="11" t="e">
        <f t="shared" ref="AN21:AN84" si="34">AM21/AE21</f>
        <v>#DIV/0!</v>
      </c>
      <c r="AP21" s="2">
        <f t="shared" ref="AP21:AP84" si="35">Y21*0.85*C21</f>
        <v>0</v>
      </c>
      <c r="AQ21" s="2">
        <f t="shared" ref="AQ21:AQ84" si="36">Z21*0.15*32</f>
        <v>0</v>
      </c>
      <c r="AR21" s="2">
        <f t="shared" ref="AR21:AR84" si="37">SUM(AP21:AQ21)</f>
        <v>0</v>
      </c>
      <c r="AS21" s="2">
        <f t="shared" ref="AS21:AS84" si="38">AR21/32</f>
        <v>0</v>
      </c>
      <c r="AT21" s="11" t="e">
        <f t="shared" ref="AT21:AT84" si="39">AS21/Z21</f>
        <v>#DIV/0!</v>
      </c>
    </row>
    <row r="22" spans="1:46" s="2" customFormat="1" x14ac:dyDescent="0.25">
      <c r="B22" s="26" t="s">
        <v>5</v>
      </c>
      <c r="C22" s="27">
        <v>15</v>
      </c>
      <c r="D22" s="25">
        <f t="shared" si="0"/>
        <v>22.5</v>
      </c>
      <c r="E22" s="25">
        <f t="shared" si="1"/>
        <v>117.5</v>
      </c>
      <c r="F22" s="2">
        <f t="shared" si="2"/>
        <v>5.0638297872340425</v>
      </c>
      <c r="G22" s="3">
        <f t="shared" si="3"/>
        <v>75.957446808510639</v>
      </c>
      <c r="H22" s="3">
        <f t="shared" si="4"/>
        <v>151.91489361702128</v>
      </c>
      <c r="I22" s="3">
        <f t="shared" si="21"/>
        <v>151.91489361702128</v>
      </c>
      <c r="J22" s="3">
        <f t="shared" si="22"/>
        <v>303.82978723404256</v>
      </c>
      <c r="K22" s="4">
        <f t="shared" si="5"/>
        <v>43751.48936170213</v>
      </c>
      <c r="L22" s="4">
        <f t="shared" si="6"/>
        <v>87502.97872340426</v>
      </c>
      <c r="M22" s="7">
        <f t="shared" si="7"/>
        <v>0</v>
      </c>
      <c r="N22" s="7">
        <f t="shared" si="8"/>
        <v>0</v>
      </c>
      <c r="O22" s="7">
        <f t="shared" si="9"/>
        <v>0</v>
      </c>
      <c r="P22" s="7">
        <f t="shared" si="23"/>
        <v>0</v>
      </c>
      <c r="Q22" s="9">
        <f t="shared" si="10"/>
        <v>0</v>
      </c>
      <c r="R22" s="9">
        <f t="shared" si="11"/>
        <v>0</v>
      </c>
      <c r="S22" s="9">
        <f t="shared" si="12"/>
        <v>0</v>
      </c>
      <c r="T22" s="1">
        <f t="shared" si="13"/>
        <v>0</v>
      </c>
      <c r="U22" s="9">
        <f t="shared" si="14"/>
        <v>0</v>
      </c>
      <c r="V22" s="9">
        <f t="shared" si="15"/>
        <v>0</v>
      </c>
      <c r="W22" s="1">
        <f t="shared" si="16"/>
        <v>0</v>
      </c>
      <c r="X22" s="9">
        <f t="shared" si="24"/>
        <v>0</v>
      </c>
      <c r="Y22" s="10">
        <f t="shared" si="25"/>
        <v>0</v>
      </c>
      <c r="Z22" s="10">
        <f t="shared" si="26"/>
        <v>0</v>
      </c>
      <c r="AA22" s="9">
        <f t="shared" si="27"/>
        <v>0</v>
      </c>
      <c r="AB22" s="36" t="e">
        <f t="shared" si="17"/>
        <v>#DIV/0!</v>
      </c>
      <c r="AC22" s="7">
        <f t="shared" si="18"/>
        <v>0</v>
      </c>
      <c r="AD22" s="44">
        <f t="shared" si="19"/>
        <v>0</v>
      </c>
      <c r="AE22" s="44">
        <f t="shared" si="20"/>
        <v>0</v>
      </c>
      <c r="AF22" s="44">
        <f t="shared" si="28"/>
        <v>0</v>
      </c>
      <c r="AG22" s="44">
        <f t="shared" si="29"/>
        <v>0</v>
      </c>
      <c r="AH22" s="61"/>
      <c r="AJ22" s="2">
        <f t="shared" si="30"/>
        <v>0</v>
      </c>
      <c r="AK22" s="2">
        <f t="shared" si="31"/>
        <v>0</v>
      </c>
      <c r="AL22" s="2">
        <f t="shared" si="32"/>
        <v>0</v>
      </c>
      <c r="AM22" s="2">
        <f t="shared" si="33"/>
        <v>0</v>
      </c>
      <c r="AN22" s="11" t="e">
        <f t="shared" si="34"/>
        <v>#DIV/0!</v>
      </c>
      <c r="AP22" s="2">
        <f t="shared" si="35"/>
        <v>0</v>
      </c>
      <c r="AQ22" s="2">
        <f t="shared" si="36"/>
        <v>0</v>
      </c>
      <c r="AR22" s="2">
        <f t="shared" si="37"/>
        <v>0</v>
      </c>
      <c r="AS22" s="2">
        <f t="shared" si="38"/>
        <v>0</v>
      </c>
      <c r="AT22" s="11" t="e">
        <f t="shared" si="39"/>
        <v>#DIV/0!</v>
      </c>
    </row>
    <row r="23" spans="1:46" s="2" customFormat="1" x14ac:dyDescent="0.25">
      <c r="B23" s="26" t="s">
        <v>6</v>
      </c>
      <c r="C23" s="27">
        <v>20</v>
      </c>
      <c r="D23" s="25">
        <f t="shared" si="0"/>
        <v>30</v>
      </c>
      <c r="E23" s="25">
        <f t="shared" si="1"/>
        <v>125</v>
      </c>
      <c r="F23" s="2">
        <f t="shared" si="2"/>
        <v>4.76</v>
      </c>
      <c r="G23" s="3">
        <f t="shared" si="3"/>
        <v>95.199999999999989</v>
      </c>
      <c r="H23" s="3">
        <f t="shared" si="4"/>
        <v>142.79999999999998</v>
      </c>
      <c r="I23" s="3">
        <f t="shared" si="21"/>
        <v>190.39999999999998</v>
      </c>
      <c r="J23" s="3">
        <f t="shared" si="22"/>
        <v>285.59999999999997</v>
      </c>
      <c r="K23" s="4">
        <f t="shared" si="5"/>
        <v>54835.199999999997</v>
      </c>
      <c r="L23" s="4">
        <f t="shared" si="6"/>
        <v>82252.799999999988</v>
      </c>
      <c r="M23" s="7">
        <f t="shared" si="7"/>
        <v>0</v>
      </c>
      <c r="N23" s="7">
        <f t="shared" si="8"/>
        <v>0</v>
      </c>
      <c r="O23" s="7">
        <f t="shared" si="9"/>
        <v>0</v>
      </c>
      <c r="P23" s="7">
        <f t="shared" si="23"/>
        <v>0</v>
      </c>
      <c r="Q23" s="9">
        <f t="shared" si="10"/>
        <v>0</v>
      </c>
      <c r="R23" s="9">
        <f t="shared" si="11"/>
        <v>0</v>
      </c>
      <c r="S23" s="9">
        <f t="shared" si="12"/>
        <v>0</v>
      </c>
      <c r="T23" s="1">
        <f t="shared" si="13"/>
        <v>0</v>
      </c>
      <c r="U23" s="9">
        <f t="shared" si="14"/>
        <v>0</v>
      </c>
      <c r="V23" s="9">
        <f t="shared" si="15"/>
        <v>0</v>
      </c>
      <c r="W23" s="1">
        <f t="shared" si="16"/>
        <v>0</v>
      </c>
      <c r="X23" s="9">
        <f t="shared" si="24"/>
        <v>0</v>
      </c>
      <c r="Y23" s="10">
        <f t="shared" si="25"/>
        <v>0</v>
      </c>
      <c r="Z23" s="10">
        <f t="shared" si="26"/>
        <v>0</v>
      </c>
      <c r="AA23" s="9">
        <f t="shared" si="27"/>
        <v>0</v>
      </c>
      <c r="AB23" s="36" t="e">
        <f t="shared" si="17"/>
        <v>#DIV/0!</v>
      </c>
      <c r="AC23" s="7">
        <f t="shared" si="18"/>
        <v>0</v>
      </c>
      <c r="AD23" s="44">
        <f t="shared" si="19"/>
        <v>0</v>
      </c>
      <c r="AE23" s="44">
        <f t="shared" si="20"/>
        <v>0</v>
      </c>
      <c r="AF23" s="44">
        <f t="shared" si="28"/>
        <v>0</v>
      </c>
      <c r="AG23" s="44">
        <f t="shared" si="29"/>
        <v>0</v>
      </c>
      <c r="AH23" s="61"/>
      <c r="AJ23" s="2">
        <f t="shared" si="30"/>
        <v>0</v>
      </c>
      <c r="AK23" s="2">
        <f t="shared" si="31"/>
        <v>0</v>
      </c>
      <c r="AL23" s="2">
        <f t="shared" si="32"/>
        <v>0</v>
      </c>
      <c r="AM23" s="2">
        <f t="shared" si="33"/>
        <v>0</v>
      </c>
      <c r="AN23" s="11" t="e">
        <f t="shared" si="34"/>
        <v>#DIV/0!</v>
      </c>
      <c r="AP23" s="2">
        <f t="shared" si="35"/>
        <v>0</v>
      </c>
      <c r="AQ23" s="2">
        <f t="shared" si="36"/>
        <v>0</v>
      </c>
      <c r="AR23" s="2">
        <f t="shared" si="37"/>
        <v>0</v>
      </c>
      <c r="AS23" s="2">
        <f t="shared" si="38"/>
        <v>0</v>
      </c>
      <c r="AT23" s="11" t="e">
        <f t="shared" si="39"/>
        <v>#DIV/0!</v>
      </c>
    </row>
    <row r="24" spans="1:46" s="2" customFormat="1" x14ac:dyDescent="0.25">
      <c r="B24" s="26" t="s">
        <v>7</v>
      </c>
      <c r="C24" s="27">
        <v>25</v>
      </c>
      <c r="D24" s="25">
        <f t="shared" si="0"/>
        <v>37.5</v>
      </c>
      <c r="E24" s="25">
        <f t="shared" si="1"/>
        <v>132.5</v>
      </c>
      <c r="F24" s="2">
        <f t="shared" si="2"/>
        <v>4.4905660377358494</v>
      </c>
      <c r="G24" s="3">
        <f t="shared" si="3"/>
        <v>112.26415094339623</v>
      </c>
      <c r="H24" s="3">
        <f t="shared" si="4"/>
        <v>134.71698113207549</v>
      </c>
      <c r="I24" s="3">
        <f t="shared" si="21"/>
        <v>224.52830188679246</v>
      </c>
      <c r="J24" s="3">
        <f t="shared" si="22"/>
        <v>269.43396226415098</v>
      </c>
      <c r="K24" s="4">
        <f t="shared" si="5"/>
        <v>64664.150943396227</v>
      </c>
      <c r="L24" s="4">
        <f t="shared" si="6"/>
        <v>77596.981132075482</v>
      </c>
      <c r="M24" s="7">
        <f t="shared" si="7"/>
        <v>0</v>
      </c>
      <c r="N24" s="7">
        <f t="shared" si="8"/>
        <v>0</v>
      </c>
      <c r="O24" s="7">
        <f t="shared" si="9"/>
        <v>0</v>
      </c>
      <c r="P24" s="7">
        <f t="shared" si="23"/>
        <v>0</v>
      </c>
      <c r="Q24" s="9">
        <f t="shared" si="10"/>
        <v>0</v>
      </c>
      <c r="R24" s="9">
        <f t="shared" si="11"/>
        <v>0</v>
      </c>
      <c r="S24" s="9">
        <f t="shared" si="12"/>
        <v>0</v>
      </c>
      <c r="T24" s="1">
        <f t="shared" si="13"/>
        <v>0</v>
      </c>
      <c r="U24" s="9">
        <f t="shared" si="14"/>
        <v>0</v>
      </c>
      <c r="V24" s="9">
        <f t="shared" si="15"/>
        <v>0</v>
      </c>
      <c r="W24" s="1">
        <f t="shared" si="16"/>
        <v>0</v>
      </c>
      <c r="X24" s="9">
        <f t="shared" si="24"/>
        <v>0</v>
      </c>
      <c r="Y24" s="10">
        <f t="shared" si="25"/>
        <v>0</v>
      </c>
      <c r="Z24" s="10">
        <f t="shared" si="26"/>
        <v>0</v>
      </c>
      <c r="AA24" s="9">
        <f t="shared" si="27"/>
        <v>0</v>
      </c>
      <c r="AB24" s="36" t="e">
        <f t="shared" si="17"/>
        <v>#DIV/0!</v>
      </c>
      <c r="AC24" s="7">
        <f t="shared" si="18"/>
        <v>0</v>
      </c>
      <c r="AD24" s="44">
        <f t="shared" si="19"/>
        <v>0</v>
      </c>
      <c r="AE24" s="44">
        <f t="shared" si="20"/>
        <v>0</v>
      </c>
      <c r="AF24" s="44">
        <f t="shared" si="28"/>
        <v>0</v>
      </c>
      <c r="AG24" s="44">
        <f t="shared" si="29"/>
        <v>0</v>
      </c>
      <c r="AH24" s="61"/>
      <c r="AJ24" s="2">
        <f t="shared" si="30"/>
        <v>0</v>
      </c>
      <c r="AK24" s="2">
        <f t="shared" si="31"/>
        <v>0</v>
      </c>
      <c r="AL24" s="2">
        <f t="shared" si="32"/>
        <v>0</v>
      </c>
      <c r="AM24" s="2">
        <f t="shared" si="33"/>
        <v>0</v>
      </c>
      <c r="AN24" s="11" t="e">
        <f t="shared" si="34"/>
        <v>#DIV/0!</v>
      </c>
      <c r="AP24" s="2">
        <f t="shared" si="35"/>
        <v>0</v>
      </c>
      <c r="AQ24" s="2">
        <f t="shared" si="36"/>
        <v>0</v>
      </c>
      <c r="AR24" s="2">
        <f t="shared" si="37"/>
        <v>0</v>
      </c>
      <c r="AS24" s="2">
        <f t="shared" si="38"/>
        <v>0</v>
      </c>
      <c r="AT24" s="11" t="e">
        <f t="shared" si="39"/>
        <v>#DIV/0!</v>
      </c>
    </row>
    <row r="25" spans="1:46" s="2" customFormat="1" x14ac:dyDescent="0.25">
      <c r="B25" s="26" t="s">
        <v>8</v>
      </c>
      <c r="C25" s="27">
        <v>30</v>
      </c>
      <c r="D25" s="25">
        <f t="shared" si="0"/>
        <v>45</v>
      </c>
      <c r="E25" s="25">
        <f t="shared" si="1"/>
        <v>140</v>
      </c>
      <c r="F25" s="2">
        <f t="shared" si="2"/>
        <v>4.25</v>
      </c>
      <c r="G25" s="3">
        <f t="shared" si="3"/>
        <v>127.5</v>
      </c>
      <c r="H25" s="3">
        <f t="shared" si="4"/>
        <v>127.5</v>
      </c>
      <c r="I25" s="3">
        <f t="shared" si="21"/>
        <v>255</v>
      </c>
      <c r="J25" s="3">
        <f t="shared" si="22"/>
        <v>255</v>
      </c>
      <c r="K25" s="4">
        <f t="shared" si="5"/>
        <v>73440</v>
      </c>
      <c r="L25" s="4">
        <f t="shared" si="6"/>
        <v>73440</v>
      </c>
      <c r="M25" s="7">
        <f t="shared" si="7"/>
        <v>0</v>
      </c>
      <c r="N25" s="7">
        <f t="shared" si="8"/>
        <v>0</v>
      </c>
      <c r="O25" s="7">
        <f t="shared" si="9"/>
        <v>0</v>
      </c>
      <c r="P25" s="7">
        <f t="shared" si="23"/>
        <v>0</v>
      </c>
      <c r="Q25" s="9">
        <f t="shared" si="10"/>
        <v>0</v>
      </c>
      <c r="R25" s="9">
        <f t="shared" si="11"/>
        <v>0</v>
      </c>
      <c r="S25" s="9">
        <f t="shared" si="12"/>
        <v>0</v>
      </c>
      <c r="T25" s="1">
        <f t="shared" si="13"/>
        <v>0</v>
      </c>
      <c r="U25" s="9">
        <f t="shared" si="14"/>
        <v>0</v>
      </c>
      <c r="V25" s="9">
        <f t="shared" si="15"/>
        <v>0</v>
      </c>
      <c r="W25" s="1">
        <f t="shared" si="16"/>
        <v>0</v>
      </c>
      <c r="X25" s="9">
        <f t="shared" si="24"/>
        <v>0</v>
      </c>
      <c r="Y25" s="10">
        <f t="shared" si="25"/>
        <v>0</v>
      </c>
      <c r="Z25" s="10">
        <f t="shared" si="26"/>
        <v>0</v>
      </c>
      <c r="AA25" s="9">
        <f t="shared" si="27"/>
        <v>0</v>
      </c>
      <c r="AB25" s="36" t="e">
        <f t="shared" si="17"/>
        <v>#DIV/0!</v>
      </c>
      <c r="AC25" s="7">
        <f t="shared" si="18"/>
        <v>0</v>
      </c>
      <c r="AD25" s="44">
        <f t="shared" si="19"/>
        <v>0</v>
      </c>
      <c r="AE25" s="44">
        <f t="shared" si="20"/>
        <v>0</v>
      </c>
      <c r="AF25" s="44">
        <f t="shared" si="28"/>
        <v>0</v>
      </c>
      <c r="AG25" s="44">
        <f t="shared" si="29"/>
        <v>0</v>
      </c>
      <c r="AH25" s="61"/>
      <c r="AJ25" s="2">
        <f t="shared" si="30"/>
        <v>0</v>
      </c>
      <c r="AK25" s="2">
        <f t="shared" si="31"/>
        <v>0</v>
      </c>
      <c r="AL25" s="2">
        <f t="shared" si="32"/>
        <v>0</v>
      </c>
      <c r="AM25" s="2">
        <f t="shared" si="33"/>
        <v>0</v>
      </c>
      <c r="AN25" s="11" t="e">
        <f t="shared" si="34"/>
        <v>#DIV/0!</v>
      </c>
      <c r="AP25" s="2">
        <f t="shared" si="35"/>
        <v>0</v>
      </c>
      <c r="AQ25" s="2">
        <f t="shared" si="36"/>
        <v>0</v>
      </c>
      <c r="AR25" s="2">
        <f t="shared" si="37"/>
        <v>0</v>
      </c>
      <c r="AS25" s="2">
        <f t="shared" si="38"/>
        <v>0</v>
      </c>
      <c r="AT25" s="11" t="e">
        <f t="shared" si="39"/>
        <v>#DIV/0!</v>
      </c>
    </row>
    <row r="26" spans="1:46" s="2" customFormat="1" x14ac:dyDescent="0.25">
      <c r="B26" s="26" t="s">
        <v>9</v>
      </c>
      <c r="C26" s="27">
        <v>35</v>
      </c>
      <c r="D26" s="25">
        <f t="shared" ref="D26:D33" si="40">60/(1/(C26/$D$5))</f>
        <v>38.18181818181818</v>
      </c>
      <c r="E26" s="25">
        <f t="shared" si="1"/>
        <v>133.18181818181819</v>
      </c>
      <c r="F26" s="2">
        <f t="shared" si="2"/>
        <v>4.4675767918088738</v>
      </c>
      <c r="G26" s="3">
        <f t="shared" si="3"/>
        <v>156.36518771331058</v>
      </c>
      <c r="H26" s="3">
        <f t="shared" si="4"/>
        <v>134.0273037542662</v>
      </c>
      <c r="I26" s="3">
        <f t="shared" si="21"/>
        <v>312.73037542662115</v>
      </c>
      <c r="J26" s="3">
        <f t="shared" si="22"/>
        <v>268.0546075085324</v>
      </c>
      <c r="K26" s="4">
        <f t="shared" si="5"/>
        <v>90066.348122866897</v>
      </c>
      <c r="L26" s="4">
        <f t="shared" si="6"/>
        <v>77199.726962457324</v>
      </c>
      <c r="M26" s="7">
        <f t="shared" si="7"/>
        <v>0</v>
      </c>
      <c r="N26" s="7">
        <f t="shared" si="8"/>
        <v>0</v>
      </c>
      <c r="O26" s="7">
        <f t="shared" si="9"/>
        <v>0</v>
      </c>
      <c r="P26" s="7">
        <f t="shared" si="23"/>
        <v>0</v>
      </c>
      <c r="Q26" s="9">
        <f t="shared" si="10"/>
        <v>0</v>
      </c>
      <c r="R26" s="9">
        <f t="shared" si="11"/>
        <v>0</v>
      </c>
      <c r="S26" s="9">
        <f t="shared" si="12"/>
        <v>0</v>
      </c>
      <c r="T26" s="1">
        <f t="shared" si="13"/>
        <v>0</v>
      </c>
      <c r="U26" s="9">
        <f t="shared" si="14"/>
        <v>0</v>
      </c>
      <c r="V26" s="9">
        <f t="shared" si="15"/>
        <v>0</v>
      </c>
      <c r="W26" s="1">
        <f t="shared" si="16"/>
        <v>0</v>
      </c>
      <c r="X26" s="9">
        <f t="shared" si="24"/>
        <v>0</v>
      </c>
      <c r="Y26" s="10">
        <f t="shared" si="25"/>
        <v>0</v>
      </c>
      <c r="Z26" s="10">
        <f t="shared" si="26"/>
        <v>0</v>
      </c>
      <c r="AA26" s="9">
        <f t="shared" si="27"/>
        <v>0</v>
      </c>
      <c r="AB26" s="36" t="e">
        <f t="shared" si="17"/>
        <v>#DIV/0!</v>
      </c>
      <c r="AC26" s="7">
        <f t="shared" si="18"/>
        <v>0</v>
      </c>
      <c r="AD26" s="44">
        <f t="shared" si="19"/>
        <v>0</v>
      </c>
      <c r="AE26" s="44">
        <f t="shared" si="20"/>
        <v>0</v>
      </c>
      <c r="AF26" s="44">
        <f t="shared" si="28"/>
        <v>0</v>
      </c>
      <c r="AG26" s="44">
        <f t="shared" si="29"/>
        <v>0</v>
      </c>
      <c r="AH26" s="61"/>
      <c r="AJ26" s="2">
        <f t="shared" si="30"/>
        <v>0</v>
      </c>
      <c r="AK26" s="2">
        <f t="shared" si="31"/>
        <v>0</v>
      </c>
      <c r="AL26" s="2">
        <f t="shared" si="32"/>
        <v>0</v>
      </c>
      <c r="AM26" s="2">
        <f t="shared" si="33"/>
        <v>0</v>
      </c>
      <c r="AN26" s="11" t="e">
        <f t="shared" si="34"/>
        <v>#DIV/0!</v>
      </c>
      <c r="AP26" s="2">
        <f t="shared" si="35"/>
        <v>0</v>
      </c>
      <c r="AQ26" s="2">
        <f t="shared" si="36"/>
        <v>0</v>
      </c>
      <c r="AR26" s="2">
        <f t="shared" si="37"/>
        <v>0</v>
      </c>
      <c r="AS26" s="2">
        <f t="shared" si="38"/>
        <v>0</v>
      </c>
      <c r="AT26" s="11" t="e">
        <f t="shared" si="39"/>
        <v>#DIV/0!</v>
      </c>
    </row>
    <row r="27" spans="1:46" s="2" customFormat="1" x14ac:dyDescent="0.25">
      <c r="B27" s="26" t="s">
        <v>10</v>
      </c>
      <c r="C27" s="27">
        <v>40</v>
      </c>
      <c r="D27" s="25">
        <f t="shared" si="40"/>
        <v>43.636363636363633</v>
      </c>
      <c r="E27" s="25">
        <f t="shared" si="1"/>
        <v>138.63636363636363</v>
      </c>
      <c r="F27" s="2">
        <f t="shared" si="2"/>
        <v>4.2918032786885245</v>
      </c>
      <c r="G27" s="3">
        <f t="shared" si="3"/>
        <v>171.67213114754099</v>
      </c>
      <c r="H27" s="3">
        <f t="shared" si="4"/>
        <v>128.75409836065575</v>
      </c>
      <c r="I27" s="3">
        <f t="shared" si="21"/>
        <v>343.34426229508199</v>
      </c>
      <c r="J27" s="3">
        <f t="shared" si="22"/>
        <v>257.50819672131149</v>
      </c>
      <c r="K27" s="4">
        <f t="shared" si="5"/>
        <v>98883.147540983613</v>
      </c>
      <c r="L27" s="4">
        <f t="shared" si="6"/>
        <v>74162.360655737706</v>
      </c>
      <c r="M27" s="7">
        <f t="shared" si="7"/>
        <v>0</v>
      </c>
      <c r="N27" s="7">
        <f t="shared" si="8"/>
        <v>0</v>
      </c>
      <c r="O27" s="7">
        <f t="shared" si="9"/>
        <v>0</v>
      </c>
      <c r="P27" s="7">
        <f t="shared" si="23"/>
        <v>0</v>
      </c>
      <c r="Q27" s="9">
        <f t="shared" si="10"/>
        <v>0</v>
      </c>
      <c r="R27" s="9">
        <f t="shared" si="11"/>
        <v>0</v>
      </c>
      <c r="S27" s="9">
        <f t="shared" si="12"/>
        <v>0</v>
      </c>
      <c r="T27" s="1">
        <f t="shared" si="13"/>
        <v>0</v>
      </c>
      <c r="U27" s="9">
        <f t="shared" si="14"/>
        <v>0</v>
      </c>
      <c r="V27" s="9">
        <f t="shared" si="15"/>
        <v>0</v>
      </c>
      <c r="W27" s="1">
        <f t="shared" si="16"/>
        <v>0</v>
      </c>
      <c r="X27" s="9">
        <f t="shared" si="24"/>
        <v>0</v>
      </c>
      <c r="Y27" s="10">
        <f t="shared" si="25"/>
        <v>0</v>
      </c>
      <c r="Z27" s="10">
        <f t="shared" si="26"/>
        <v>0</v>
      </c>
      <c r="AA27" s="9">
        <f t="shared" si="27"/>
        <v>0</v>
      </c>
      <c r="AB27" s="36" t="e">
        <f t="shared" si="17"/>
        <v>#DIV/0!</v>
      </c>
      <c r="AC27" s="7">
        <f t="shared" si="18"/>
        <v>0</v>
      </c>
      <c r="AD27" s="44">
        <f t="shared" si="19"/>
        <v>0</v>
      </c>
      <c r="AE27" s="44">
        <f t="shared" si="20"/>
        <v>0</v>
      </c>
      <c r="AF27" s="44">
        <f t="shared" si="28"/>
        <v>0</v>
      </c>
      <c r="AG27" s="44">
        <f t="shared" si="29"/>
        <v>0</v>
      </c>
      <c r="AH27" s="61"/>
      <c r="AJ27" s="2">
        <f t="shared" si="30"/>
        <v>0</v>
      </c>
      <c r="AK27" s="2">
        <f t="shared" si="31"/>
        <v>0</v>
      </c>
      <c r="AL27" s="2">
        <f t="shared" si="32"/>
        <v>0</v>
      </c>
      <c r="AM27" s="2">
        <f t="shared" si="33"/>
        <v>0</v>
      </c>
      <c r="AN27" s="11" t="e">
        <f t="shared" si="34"/>
        <v>#DIV/0!</v>
      </c>
      <c r="AP27" s="2">
        <f t="shared" si="35"/>
        <v>0</v>
      </c>
      <c r="AQ27" s="2">
        <f t="shared" si="36"/>
        <v>0</v>
      </c>
      <c r="AR27" s="2">
        <f t="shared" si="37"/>
        <v>0</v>
      </c>
      <c r="AS27" s="2">
        <f t="shared" si="38"/>
        <v>0</v>
      </c>
      <c r="AT27" s="11" t="e">
        <f t="shared" si="39"/>
        <v>#DIV/0!</v>
      </c>
    </row>
    <row r="28" spans="1:46" s="2" customFormat="1" x14ac:dyDescent="0.25">
      <c r="B28" s="26" t="s">
        <v>11</v>
      </c>
      <c r="C28" s="27">
        <v>45</v>
      </c>
      <c r="D28" s="25">
        <f t="shared" si="40"/>
        <v>49.090909090909093</v>
      </c>
      <c r="E28" s="25">
        <f t="shared" si="1"/>
        <v>144.09090909090909</v>
      </c>
      <c r="F28" s="2">
        <f t="shared" si="2"/>
        <v>4.1293375394321767</v>
      </c>
      <c r="G28" s="3">
        <f t="shared" si="3"/>
        <v>185.82018927444796</v>
      </c>
      <c r="H28" s="3">
        <f t="shared" si="4"/>
        <v>123.8801261829653</v>
      </c>
      <c r="I28" s="3">
        <f t="shared" si="21"/>
        <v>371.64037854889591</v>
      </c>
      <c r="J28" s="3">
        <f t="shared" si="22"/>
        <v>247.7602523659306</v>
      </c>
      <c r="K28" s="4">
        <f t="shared" si="5"/>
        <v>107032.42902208203</v>
      </c>
      <c r="L28" s="4">
        <f t="shared" si="6"/>
        <v>71354.952681388007</v>
      </c>
      <c r="M28" s="7">
        <f t="shared" si="7"/>
        <v>0</v>
      </c>
      <c r="N28" s="7">
        <f t="shared" si="8"/>
        <v>0</v>
      </c>
      <c r="O28" s="7">
        <f t="shared" si="9"/>
        <v>0</v>
      </c>
      <c r="P28" s="7">
        <f t="shared" si="23"/>
        <v>0</v>
      </c>
      <c r="Q28" s="9">
        <f t="shared" si="10"/>
        <v>0</v>
      </c>
      <c r="R28" s="9">
        <f t="shared" si="11"/>
        <v>0</v>
      </c>
      <c r="S28" s="9">
        <f t="shared" si="12"/>
        <v>0</v>
      </c>
      <c r="T28" s="1">
        <f t="shared" si="13"/>
        <v>0</v>
      </c>
      <c r="U28" s="9">
        <f t="shared" si="14"/>
        <v>0</v>
      </c>
      <c r="V28" s="9">
        <f t="shared" si="15"/>
        <v>0</v>
      </c>
      <c r="W28" s="1">
        <f t="shared" si="16"/>
        <v>0</v>
      </c>
      <c r="X28" s="9">
        <f t="shared" si="24"/>
        <v>0</v>
      </c>
      <c r="Y28" s="10">
        <f t="shared" si="25"/>
        <v>0</v>
      </c>
      <c r="Z28" s="10">
        <f t="shared" si="26"/>
        <v>0</v>
      </c>
      <c r="AA28" s="9">
        <f t="shared" si="27"/>
        <v>0</v>
      </c>
      <c r="AB28" s="36" t="e">
        <f t="shared" si="17"/>
        <v>#DIV/0!</v>
      </c>
      <c r="AC28" s="7">
        <f t="shared" si="18"/>
        <v>0</v>
      </c>
      <c r="AD28" s="44">
        <f t="shared" si="19"/>
        <v>0</v>
      </c>
      <c r="AE28" s="44">
        <f t="shared" si="20"/>
        <v>0</v>
      </c>
      <c r="AF28" s="44">
        <f t="shared" si="28"/>
        <v>0</v>
      </c>
      <c r="AG28" s="44">
        <f t="shared" si="29"/>
        <v>0</v>
      </c>
      <c r="AH28" s="61"/>
      <c r="AJ28" s="2">
        <f t="shared" si="30"/>
        <v>0</v>
      </c>
      <c r="AK28" s="2">
        <f t="shared" si="31"/>
        <v>0</v>
      </c>
      <c r="AL28" s="2">
        <f t="shared" si="32"/>
        <v>0</v>
      </c>
      <c r="AM28" s="2">
        <f t="shared" si="33"/>
        <v>0</v>
      </c>
      <c r="AN28" s="11" t="e">
        <f t="shared" si="34"/>
        <v>#DIV/0!</v>
      </c>
      <c r="AP28" s="2">
        <f t="shared" si="35"/>
        <v>0</v>
      </c>
      <c r="AQ28" s="2">
        <f t="shared" si="36"/>
        <v>0</v>
      </c>
      <c r="AR28" s="2">
        <f t="shared" si="37"/>
        <v>0</v>
      </c>
      <c r="AS28" s="2">
        <f t="shared" si="38"/>
        <v>0</v>
      </c>
      <c r="AT28" s="11" t="e">
        <f t="shared" si="39"/>
        <v>#DIV/0!</v>
      </c>
    </row>
    <row r="29" spans="1:46" s="2" customFormat="1" x14ac:dyDescent="0.25">
      <c r="B29" s="26" t="s">
        <v>12</v>
      </c>
      <c r="C29" s="27">
        <v>50</v>
      </c>
      <c r="D29" s="25">
        <f t="shared" si="40"/>
        <v>54.54545454545454</v>
      </c>
      <c r="E29" s="25">
        <f t="shared" si="1"/>
        <v>149.54545454545453</v>
      </c>
      <c r="F29" s="2">
        <f t="shared" si="2"/>
        <v>3.9787234042553195</v>
      </c>
      <c r="G29" s="3">
        <f t="shared" si="3"/>
        <v>198.93617021276597</v>
      </c>
      <c r="H29" s="3">
        <f t="shared" si="4"/>
        <v>119.36170212765958</v>
      </c>
      <c r="I29" s="3">
        <f t="shared" si="21"/>
        <v>397.87234042553195</v>
      </c>
      <c r="J29" s="3">
        <f t="shared" si="22"/>
        <v>238.72340425531917</v>
      </c>
      <c r="K29" s="4">
        <f t="shared" si="5"/>
        <v>114587.2340425532</v>
      </c>
      <c r="L29" s="4">
        <f t="shared" si="6"/>
        <v>68752.340425531918</v>
      </c>
      <c r="M29" s="7">
        <f t="shared" si="7"/>
        <v>0</v>
      </c>
      <c r="N29" s="7">
        <f t="shared" si="8"/>
        <v>0</v>
      </c>
      <c r="O29" s="7">
        <f t="shared" si="9"/>
        <v>0</v>
      </c>
      <c r="P29" s="7">
        <f t="shared" si="23"/>
        <v>0</v>
      </c>
      <c r="Q29" s="9">
        <f t="shared" si="10"/>
        <v>0</v>
      </c>
      <c r="R29" s="9">
        <f t="shared" si="11"/>
        <v>0</v>
      </c>
      <c r="S29" s="9">
        <f t="shared" si="12"/>
        <v>0</v>
      </c>
      <c r="T29" s="1">
        <f t="shared" si="13"/>
        <v>0</v>
      </c>
      <c r="U29" s="9">
        <f t="shared" si="14"/>
        <v>0</v>
      </c>
      <c r="V29" s="9">
        <f t="shared" si="15"/>
        <v>0</v>
      </c>
      <c r="W29" s="1">
        <f t="shared" si="16"/>
        <v>0</v>
      </c>
      <c r="X29" s="9">
        <f t="shared" si="24"/>
        <v>0</v>
      </c>
      <c r="Y29" s="10">
        <f t="shared" si="25"/>
        <v>0</v>
      </c>
      <c r="Z29" s="10">
        <f t="shared" si="26"/>
        <v>0</v>
      </c>
      <c r="AA29" s="9">
        <f t="shared" si="27"/>
        <v>0</v>
      </c>
      <c r="AB29" s="36" t="e">
        <f t="shared" si="17"/>
        <v>#DIV/0!</v>
      </c>
      <c r="AC29" s="7">
        <f t="shared" si="18"/>
        <v>0</v>
      </c>
      <c r="AD29" s="44">
        <f t="shared" si="19"/>
        <v>0</v>
      </c>
      <c r="AE29" s="44">
        <f t="shared" si="20"/>
        <v>0</v>
      </c>
      <c r="AF29" s="44">
        <f t="shared" si="28"/>
        <v>0</v>
      </c>
      <c r="AG29" s="44">
        <f t="shared" si="29"/>
        <v>0</v>
      </c>
      <c r="AH29" s="61"/>
      <c r="AJ29" s="2">
        <f t="shared" si="30"/>
        <v>0</v>
      </c>
      <c r="AK29" s="2">
        <f t="shared" si="31"/>
        <v>0</v>
      </c>
      <c r="AL29" s="2">
        <f t="shared" si="32"/>
        <v>0</v>
      </c>
      <c r="AM29" s="2">
        <f t="shared" si="33"/>
        <v>0</v>
      </c>
      <c r="AN29" s="11" t="e">
        <f t="shared" si="34"/>
        <v>#DIV/0!</v>
      </c>
      <c r="AP29" s="2">
        <f t="shared" si="35"/>
        <v>0</v>
      </c>
      <c r="AQ29" s="2">
        <f t="shared" si="36"/>
        <v>0</v>
      </c>
      <c r="AR29" s="2">
        <f t="shared" si="37"/>
        <v>0</v>
      </c>
      <c r="AS29" s="2">
        <f t="shared" si="38"/>
        <v>0</v>
      </c>
      <c r="AT29" s="11" t="e">
        <f t="shared" si="39"/>
        <v>#DIV/0!</v>
      </c>
    </row>
    <row r="30" spans="1:46" s="2" customFormat="1" x14ac:dyDescent="0.25">
      <c r="B30" s="26" t="s">
        <v>13</v>
      </c>
      <c r="C30" s="27">
        <v>55</v>
      </c>
      <c r="D30" s="25">
        <f t="shared" si="40"/>
        <v>60</v>
      </c>
      <c r="E30" s="25">
        <f t="shared" si="1"/>
        <v>155</v>
      </c>
      <c r="F30" s="2">
        <f t="shared" si="2"/>
        <v>3.838709677419355</v>
      </c>
      <c r="G30" s="3">
        <f t="shared" si="3"/>
        <v>211.12903225806451</v>
      </c>
      <c r="H30" s="3">
        <f t="shared" si="4"/>
        <v>115.16129032258065</v>
      </c>
      <c r="I30" s="3">
        <f t="shared" si="21"/>
        <v>422.25806451612902</v>
      </c>
      <c r="J30" s="3">
        <f t="shared" si="22"/>
        <v>230.32258064516131</v>
      </c>
      <c r="K30" s="4">
        <f t="shared" si="5"/>
        <v>121610.32258064515</v>
      </c>
      <c r="L30" s="4">
        <f t="shared" si="6"/>
        <v>66332.903225806454</v>
      </c>
      <c r="M30" s="7">
        <f t="shared" si="7"/>
        <v>0</v>
      </c>
      <c r="N30" s="7">
        <f t="shared" si="8"/>
        <v>0</v>
      </c>
      <c r="O30" s="7">
        <f t="shared" si="9"/>
        <v>0</v>
      </c>
      <c r="P30" s="7">
        <f t="shared" si="23"/>
        <v>0</v>
      </c>
      <c r="Q30" s="9">
        <f t="shared" si="10"/>
        <v>0</v>
      </c>
      <c r="R30" s="9">
        <f t="shared" si="11"/>
        <v>0</v>
      </c>
      <c r="S30" s="9">
        <f t="shared" si="12"/>
        <v>0</v>
      </c>
      <c r="T30" s="1">
        <f t="shared" si="13"/>
        <v>0</v>
      </c>
      <c r="U30" s="9">
        <f t="shared" si="14"/>
        <v>0</v>
      </c>
      <c r="V30" s="9">
        <f t="shared" si="15"/>
        <v>0</v>
      </c>
      <c r="W30" s="1">
        <f t="shared" si="16"/>
        <v>0</v>
      </c>
      <c r="X30" s="9">
        <f t="shared" si="24"/>
        <v>0</v>
      </c>
      <c r="Y30" s="10">
        <f t="shared" si="25"/>
        <v>0</v>
      </c>
      <c r="Z30" s="10">
        <f t="shared" si="26"/>
        <v>0</v>
      </c>
      <c r="AA30" s="9">
        <f t="shared" si="27"/>
        <v>0</v>
      </c>
      <c r="AB30" s="36" t="e">
        <f t="shared" si="17"/>
        <v>#DIV/0!</v>
      </c>
      <c r="AC30" s="7">
        <f t="shared" si="18"/>
        <v>0</v>
      </c>
      <c r="AD30" s="44">
        <f t="shared" si="19"/>
        <v>0</v>
      </c>
      <c r="AE30" s="44">
        <f t="shared" si="20"/>
        <v>0</v>
      </c>
      <c r="AF30" s="44">
        <f t="shared" si="28"/>
        <v>0</v>
      </c>
      <c r="AG30" s="44">
        <f t="shared" si="29"/>
        <v>0</v>
      </c>
      <c r="AH30" s="61"/>
      <c r="AJ30" s="2">
        <f t="shared" si="30"/>
        <v>0</v>
      </c>
      <c r="AK30" s="2">
        <f t="shared" si="31"/>
        <v>0</v>
      </c>
      <c r="AL30" s="2">
        <f t="shared" si="32"/>
        <v>0</v>
      </c>
      <c r="AM30" s="2">
        <f t="shared" si="33"/>
        <v>0</v>
      </c>
      <c r="AN30" s="11" t="e">
        <f t="shared" si="34"/>
        <v>#DIV/0!</v>
      </c>
      <c r="AP30" s="2">
        <f t="shared" si="35"/>
        <v>0</v>
      </c>
      <c r="AQ30" s="2">
        <f t="shared" si="36"/>
        <v>0</v>
      </c>
      <c r="AR30" s="2">
        <f t="shared" si="37"/>
        <v>0</v>
      </c>
      <c r="AS30" s="2">
        <f t="shared" si="38"/>
        <v>0</v>
      </c>
      <c r="AT30" s="11" t="e">
        <f t="shared" si="39"/>
        <v>#DIV/0!</v>
      </c>
    </row>
    <row r="31" spans="1:46" s="2" customFormat="1" x14ac:dyDescent="0.25">
      <c r="B31" s="26" t="s">
        <v>14</v>
      </c>
      <c r="C31" s="27">
        <v>60</v>
      </c>
      <c r="D31" s="25">
        <f t="shared" si="40"/>
        <v>65.454545454545453</v>
      </c>
      <c r="E31" s="25">
        <f t="shared" si="1"/>
        <v>160.45454545454544</v>
      </c>
      <c r="F31" s="2">
        <f t="shared" si="2"/>
        <v>3.7082152974504252</v>
      </c>
      <c r="G31" s="3">
        <f t="shared" si="3"/>
        <v>222.49291784702552</v>
      </c>
      <c r="H31" s="3">
        <f t="shared" si="4"/>
        <v>111.24645892351276</v>
      </c>
      <c r="I31" s="3">
        <f t="shared" si="21"/>
        <v>444.98583569405105</v>
      </c>
      <c r="J31" s="3">
        <f t="shared" si="22"/>
        <v>222.49291784702552</v>
      </c>
      <c r="K31" s="4">
        <f t="shared" si="5"/>
        <v>128155.92067988671</v>
      </c>
      <c r="L31" s="4">
        <f t="shared" si="6"/>
        <v>64077.960339943354</v>
      </c>
      <c r="M31" s="7">
        <f t="shared" si="7"/>
        <v>0</v>
      </c>
      <c r="N31" s="7">
        <f t="shared" si="8"/>
        <v>0</v>
      </c>
      <c r="O31" s="7">
        <f t="shared" si="9"/>
        <v>0</v>
      </c>
      <c r="P31" s="7">
        <f t="shared" si="23"/>
        <v>0</v>
      </c>
      <c r="Q31" s="9">
        <f t="shared" si="10"/>
        <v>0</v>
      </c>
      <c r="R31" s="9">
        <f t="shared" si="11"/>
        <v>0</v>
      </c>
      <c r="S31" s="9">
        <f t="shared" si="12"/>
        <v>0</v>
      </c>
      <c r="T31" s="1">
        <f t="shared" si="13"/>
        <v>0</v>
      </c>
      <c r="U31" s="9">
        <f t="shared" si="14"/>
        <v>0</v>
      </c>
      <c r="V31" s="9">
        <f t="shared" si="15"/>
        <v>0</v>
      </c>
      <c r="W31" s="1">
        <f t="shared" si="16"/>
        <v>0</v>
      </c>
      <c r="X31" s="9">
        <f t="shared" si="24"/>
        <v>0</v>
      </c>
      <c r="Y31" s="10">
        <f t="shared" si="25"/>
        <v>0</v>
      </c>
      <c r="Z31" s="10">
        <f t="shared" si="26"/>
        <v>0</v>
      </c>
      <c r="AA31" s="9">
        <f t="shared" si="27"/>
        <v>0</v>
      </c>
      <c r="AB31" s="36" t="e">
        <f t="shared" si="17"/>
        <v>#DIV/0!</v>
      </c>
      <c r="AC31" s="7">
        <f t="shared" si="18"/>
        <v>0</v>
      </c>
      <c r="AD31" s="44">
        <f t="shared" si="19"/>
        <v>0</v>
      </c>
      <c r="AE31" s="44">
        <f t="shared" si="20"/>
        <v>0</v>
      </c>
      <c r="AF31" s="44">
        <f t="shared" si="28"/>
        <v>0</v>
      </c>
      <c r="AG31" s="44">
        <f t="shared" si="29"/>
        <v>0</v>
      </c>
      <c r="AH31" s="61"/>
      <c r="AJ31" s="2">
        <f t="shared" si="30"/>
        <v>0</v>
      </c>
      <c r="AK31" s="2">
        <f t="shared" si="31"/>
        <v>0</v>
      </c>
      <c r="AL31" s="2">
        <f t="shared" si="32"/>
        <v>0</v>
      </c>
      <c r="AM31" s="2">
        <f t="shared" si="33"/>
        <v>0</v>
      </c>
      <c r="AN31" s="11" t="e">
        <f t="shared" si="34"/>
        <v>#DIV/0!</v>
      </c>
      <c r="AP31" s="2">
        <f t="shared" si="35"/>
        <v>0</v>
      </c>
      <c r="AQ31" s="2">
        <f t="shared" si="36"/>
        <v>0</v>
      </c>
      <c r="AR31" s="2">
        <f t="shared" si="37"/>
        <v>0</v>
      </c>
      <c r="AS31" s="2">
        <f t="shared" si="38"/>
        <v>0</v>
      </c>
      <c r="AT31" s="11" t="e">
        <f t="shared" si="39"/>
        <v>#DIV/0!</v>
      </c>
    </row>
    <row r="32" spans="1:46" s="2" customFormat="1" x14ac:dyDescent="0.25">
      <c r="B32" s="26" t="s">
        <v>15</v>
      </c>
      <c r="C32" s="27">
        <v>65</v>
      </c>
      <c r="D32" s="25">
        <f t="shared" si="40"/>
        <v>70.909090909090907</v>
      </c>
      <c r="E32" s="25">
        <f t="shared" si="1"/>
        <v>165.90909090909091</v>
      </c>
      <c r="F32" s="2">
        <f t="shared" si="2"/>
        <v>3.5863013698630137</v>
      </c>
      <c r="G32" s="3">
        <f t="shared" si="3"/>
        <v>233.10958904109589</v>
      </c>
      <c r="H32" s="3">
        <f t="shared" si="4"/>
        <v>107.58904109589041</v>
      </c>
      <c r="I32" s="3">
        <f t="shared" si="21"/>
        <v>466.21917808219177</v>
      </c>
      <c r="J32" s="3">
        <f t="shared" si="22"/>
        <v>215.17808219178082</v>
      </c>
      <c r="K32" s="4">
        <f t="shared" si="5"/>
        <v>134271.12328767125</v>
      </c>
      <c r="L32" s="4">
        <f t="shared" si="6"/>
        <v>61971.287671232873</v>
      </c>
      <c r="M32" s="7">
        <f t="shared" si="7"/>
        <v>0</v>
      </c>
      <c r="N32" s="7">
        <f t="shared" si="8"/>
        <v>0</v>
      </c>
      <c r="O32" s="7">
        <f t="shared" si="9"/>
        <v>0</v>
      </c>
      <c r="P32" s="7">
        <f t="shared" si="23"/>
        <v>0</v>
      </c>
      <c r="Q32" s="9">
        <f t="shared" si="10"/>
        <v>0</v>
      </c>
      <c r="R32" s="9">
        <f t="shared" si="11"/>
        <v>0</v>
      </c>
      <c r="S32" s="9">
        <f t="shared" si="12"/>
        <v>0</v>
      </c>
      <c r="T32" s="1">
        <f t="shared" si="13"/>
        <v>0</v>
      </c>
      <c r="U32" s="9">
        <f t="shared" si="14"/>
        <v>0</v>
      </c>
      <c r="V32" s="9">
        <f t="shared" si="15"/>
        <v>0</v>
      </c>
      <c r="W32" s="1">
        <f t="shared" si="16"/>
        <v>0</v>
      </c>
      <c r="X32" s="9">
        <f t="shared" si="24"/>
        <v>0</v>
      </c>
      <c r="Y32" s="10">
        <f t="shared" si="25"/>
        <v>0</v>
      </c>
      <c r="Z32" s="10">
        <f t="shared" si="26"/>
        <v>0</v>
      </c>
      <c r="AA32" s="9">
        <f t="shared" si="27"/>
        <v>0</v>
      </c>
      <c r="AB32" s="36" t="e">
        <f t="shared" si="17"/>
        <v>#DIV/0!</v>
      </c>
      <c r="AC32" s="7">
        <f t="shared" si="18"/>
        <v>0</v>
      </c>
      <c r="AD32" s="44">
        <f t="shared" si="19"/>
        <v>0</v>
      </c>
      <c r="AE32" s="44">
        <f t="shared" si="20"/>
        <v>0</v>
      </c>
      <c r="AF32" s="44">
        <f t="shared" si="28"/>
        <v>0</v>
      </c>
      <c r="AG32" s="44">
        <f t="shared" si="29"/>
        <v>0</v>
      </c>
      <c r="AH32" s="61"/>
      <c r="AJ32" s="2">
        <f t="shared" si="30"/>
        <v>0</v>
      </c>
      <c r="AK32" s="2">
        <f t="shared" si="31"/>
        <v>0</v>
      </c>
      <c r="AL32" s="2">
        <f t="shared" si="32"/>
        <v>0</v>
      </c>
      <c r="AM32" s="2">
        <f t="shared" si="33"/>
        <v>0</v>
      </c>
      <c r="AN32" s="11" t="e">
        <f t="shared" si="34"/>
        <v>#DIV/0!</v>
      </c>
      <c r="AP32" s="2">
        <f t="shared" si="35"/>
        <v>0</v>
      </c>
      <c r="AQ32" s="2">
        <f t="shared" si="36"/>
        <v>0</v>
      </c>
      <c r="AR32" s="2">
        <f t="shared" si="37"/>
        <v>0</v>
      </c>
      <c r="AS32" s="2">
        <f t="shared" si="38"/>
        <v>0</v>
      </c>
      <c r="AT32" s="11" t="e">
        <f t="shared" si="39"/>
        <v>#DIV/0!</v>
      </c>
    </row>
    <row r="33" spans="2:46" s="2" customFormat="1" x14ac:dyDescent="0.25">
      <c r="B33" s="26" t="s">
        <v>16</v>
      </c>
      <c r="C33" s="27">
        <v>70</v>
      </c>
      <c r="D33" s="25">
        <f t="shared" si="40"/>
        <v>76.36363636363636</v>
      </c>
      <c r="E33" s="25">
        <f t="shared" si="1"/>
        <v>171.36363636363637</v>
      </c>
      <c r="F33" s="2">
        <f t="shared" si="2"/>
        <v>3.4721485411140582</v>
      </c>
      <c r="G33" s="3">
        <f t="shared" si="3"/>
        <v>243.05039787798407</v>
      </c>
      <c r="H33" s="3">
        <f t="shared" si="4"/>
        <v>104.16445623342175</v>
      </c>
      <c r="I33" s="3">
        <f t="shared" si="21"/>
        <v>486.10079575596814</v>
      </c>
      <c r="J33" s="3">
        <f t="shared" si="22"/>
        <v>208.32891246684349</v>
      </c>
      <c r="K33" s="4">
        <f t="shared" si="5"/>
        <v>139997.02917771882</v>
      </c>
      <c r="L33" s="4">
        <f t="shared" si="6"/>
        <v>59998.726790450928</v>
      </c>
      <c r="M33" s="7">
        <f t="shared" si="7"/>
        <v>0</v>
      </c>
      <c r="N33" s="7">
        <f t="shared" si="8"/>
        <v>0</v>
      </c>
      <c r="O33" s="7">
        <f t="shared" si="9"/>
        <v>0</v>
      </c>
      <c r="P33" s="7">
        <f t="shared" si="23"/>
        <v>0</v>
      </c>
      <c r="Q33" s="9">
        <f t="shared" si="10"/>
        <v>0</v>
      </c>
      <c r="R33" s="9">
        <f t="shared" si="11"/>
        <v>0</v>
      </c>
      <c r="S33" s="9">
        <f t="shared" si="12"/>
        <v>0</v>
      </c>
      <c r="T33" s="1">
        <f t="shared" si="13"/>
        <v>0</v>
      </c>
      <c r="U33" s="9">
        <f t="shared" si="14"/>
        <v>0</v>
      </c>
      <c r="V33" s="9">
        <f t="shared" si="15"/>
        <v>0</v>
      </c>
      <c r="W33" s="1">
        <f t="shared" si="16"/>
        <v>0</v>
      </c>
      <c r="X33" s="9">
        <f t="shared" si="24"/>
        <v>0</v>
      </c>
      <c r="Y33" s="10">
        <f t="shared" si="25"/>
        <v>0</v>
      </c>
      <c r="Z33" s="10">
        <f t="shared" si="26"/>
        <v>0</v>
      </c>
      <c r="AA33" s="9">
        <f t="shared" si="27"/>
        <v>0</v>
      </c>
      <c r="AB33" s="36" t="e">
        <f t="shared" si="17"/>
        <v>#DIV/0!</v>
      </c>
      <c r="AC33" s="7">
        <f t="shared" si="18"/>
        <v>0</v>
      </c>
      <c r="AD33" s="44">
        <f t="shared" si="19"/>
        <v>0</v>
      </c>
      <c r="AE33" s="44">
        <f t="shared" si="20"/>
        <v>0</v>
      </c>
      <c r="AF33" s="44">
        <f t="shared" si="28"/>
        <v>0</v>
      </c>
      <c r="AG33" s="44">
        <f t="shared" si="29"/>
        <v>0</v>
      </c>
      <c r="AH33" s="61"/>
      <c r="AJ33" s="2">
        <f t="shared" si="30"/>
        <v>0</v>
      </c>
      <c r="AK33" s="2">
        <f t="shared" si="31"/>
        <v>0</v>
      </c>
      <c r="AL33" s="2">
        <f t="shared" si="32"/>
        <v>0</v>
      </c>
      <c r="AM33" s="2">
        <f t="shared" si="33"/>
        <v>0</v>
      </c>
      <c r="AN33" s="11" t="e">
        <f t="shared" si="34"/>
        <v>#DIV/0!</v>
      </c>
      <c r="AP33" s="2">
        <f t="shared" si="35"/>
        <v>0</v>
      </c>
      <c r="AQ33" s="2">
        <f t="shared" si="36"/>
        <v>0</v>
      </c>
      <c r="AR33" s="2">
        <f t="shared" si="37"/>
        <v>0</v>
      </c>
      <c r="AS33" s="2">
        <f t="shared" si="38"/>
        <v>0</v>
      </c>
      <c r="AT33" s="11" t="e">
        <f t="shared" si="39"/>
        <v>#DIV/0!</v>
      </c>
    </row>
    <row r="34" spans="2:46" s="2" customFormat="1" x14ac:dyDescent="0.25">
      <c r="B34" s="26" t="s">
        <v>17</v>
      </c>
      <c r="C34" s="27">
        <v>75</v>
      </c>
      <c r="D34" s="25">
        <f t="shared" ref="D34:D65" si="41">60/(1/(C34/$D$6))</f>
        <v>75</v>
      </c>
      <c r="E34" s="25">
        <f t="shared" si="1"/>
        <v>170</v>
      </c>
      <c r="F34" s="2">
        <f t="shared" si="2"/>
        <v>3.5</v>
      </c>
      <c r="G34" s="3">
        <f t="shared" si="3"/>
        <v>262.5</v>
      </c>
      <c r="H34" s="3">
        <f t="shared" si="4"/>
        <v>105</v>
      </c>
      <c r="I34" s="3">
        <f t="shared" si="21"/>
        <v>525</v>
      </c>
      <c r="J34" s="3">
        <f t="shared" si="22"/>
        <v>210</v>
      </c>
      <c r="K34" s="4">
        <f t="shared" si="5"/>
        <v>151200</v>
      </c>
      <c r="L34" s="4">
        <f t="shared" si="6"/>
        <v>60480</v>
      </c>
      <c r="M34" s="7">
        <f t="shared" si="7"/>
        <v>0</v>
      </c>
      <c r="N34" s="7">
        <f t="shared" si="8"/>
        <v>0</v>
      </c>
      <c r="O34" s="7">
        <f t="shared" si="9"/>
        <v>0</v>
      </c>
      <c r="P34" s="7">
        <f t="shared" si="23"/>
        <v>0</v>
      </c>
      <c r="Q34" s="9">
        <f t="shared" si="10"/>
        <v>0</v>
      </c>
      <c r="R34" s="9">
        <f t="shared" si="11"/>
        <v>0</v>
      </c>
      <c r="S34" s="9">
        <f t="shared" si="12"/>
        <v>0</v>
      </c>
      <c r="T34" s="1">
        <f t="shared" si="13"/>
        <v>0</v>
      </c>
      <c r="U34" s="9">
        <f t="shared" si="14"/>
        <v>0</v>
      </c>
      <c r="V34" s="9">
        <f t="shared" si="15"/>
        <v>0</v>
      </c>
      <c r="W34" s="1">
        <f t="shared" si="16"/>
        <v>0</v>
      </c>
      <c r="X34" s="9">
        <f t="shared" si="24"/>
        <v>0</v>
      </c>
      <c r="Y34" s="10">
        <f t="shared" si="25"/>
        <v>0</v>
      </c>
      <c r="Z34" s="10">
        <f t="shared" si="26"/>
        <v>0</v>
      </c>
      <c r="AA34" s="9">
        <f t="shared" si="27"/>
        <v>0</v>
      </c>
      <c r="AB34" s="36" t="e">
        <f t="shared" si="17"/>
        <v>#DIV/0!</v>
      </c>
      <c r="AC34" s="7">
        <f t="shared" si="18"/>
        <v>0</v>
      </c>
      <c r="AD34" s="44">
        <f t="shared" si="19"/>
        <v>0</v>
      </c>
      <c r="AE34" s="44">
        <f t="shared" si="20"/>
        <v>0</v>
      </c>
      <c r="AF34" s="44">
        <f t="shared" si="28"/>
        <v>0</v>
      </c>
      <c r="AG34" s="44">
        <f t="shared" si="29"/>
        <v>0</v>
      </c>
      <c r="AH34" s="61"/>
      <c r="AJ34" s="2">
        <f t="shared" si="30"/>
        <v>0</v>
      </c>
      <c r="AK34" s="2">
        <f t="shared" si="31"/>
        <v>0</v>
      </c>
      <c r="AL34" s="2">
        <f t="shared" si="32"/>
        <v>0</v>
      </c>
      <c r="AM34" s="2">
        <f t="shared" si="33"/>
        <v>0</v>
      </c>
      <c r="AN34" s="11" t="e">
        <f t="shared" si="34"/>
        <v>#DIV/0!</v>
      </c>
      <c r="AP34" s="2">
        <f t="shared" si="35"/>
        <v>0</v>
      </c>
      <c r="AQ34" s="2">
        <f t="shared" si="36"/>
        <v>0</v>
      </c>
      <c r="AR34" s="2">
        <f t="shared" si="37"/>
        <v>0</v>
      </c>
      <c r="AS34" s="2">
        <f t="shared" si="38"/>
        <v>0</v>
      </c>
      <c r="AT34" s="11" t="e">
        <f t="shared" si="39"/>
        <v>#DIV/0!</v>
      </c>
    </row>
    <row r="35" spans="2:46" s="2" customFormat="1" x14ac:dyDescent="0.25">
      <c r="B35" s="26" t="s">
        <v>18</v>
      </c>
      <c r="C35" s="27">
        <v>80</v>
      </c>
      <c r="D35" s="25">
        <f t="shared" si="41"/>
        <v>80</v>
      </c>
      <c r="E35" s="25">
        <f t="shared" si="1"/>
        <v>175</v>
      </c>
      <c r="F35" s="2">
        <f t="shared" si="2"/>
        <v>3.4</v>
      </c>
      <c r="G35" s="3">
        <f t="shared" si="3"/>
        <v>272</v>
      </c>
      <c r="H35" s="3">
        <f t="shared" si="4"/>
        <v>102</v>
      </c>
      <c r="I35" s="3">
        <f t="shared" si="21"/>
        <v>544</v>
      </c>
      <c r="J35" s="3">
        <f t="shared" si="22"/>
        <v>204</v>
      </c>
      <c r="K35" s="4">
        <f t="shared" si="5"/>
        <v>156672</v>
      </c>
      <c r="L35" s="4">
        <f t="shared" si="6"/>
        <v>58752</v>
      </c>
      <c r="M35" s="7">
        <f t="shared" si="7"/>
        <v>0</v>
      </c>
      <c r="N35" s="7">
        <f t="shared" si="8"/>
        <v>0</v>
      </c>
      <c r="O35" s="7">
        <f t="shared" si="9"/>
        <v>0</v>
      </c>
      <c r="P35" s="7">
        <f t="shared" si="23"/>
        <v>0</v>
      </c>
      <c r="Q35" s="9">
        <f t="shared" si="10"/>
        <v>0</v>
      </c>
      <c r="R35" s="9">
        <f t="shared" si="11"/>
        <v>0</v>
      </c>
      <c r="S35" s="9">
        <f t="shared" si="12"/>
        <v>0</v>
      </c>
      <c r="T35" s="1">
        <f t="shared" si="13"/>
        <v>0</v>
      </c>
      <c r="U35" s="9">
        <f t="shared" si="14"/>
        <v>0</v>
      </c>
      <c r="V35" s="9">
        <f t="shared" si="15"/>
        <v>0</v>
      </c>
      <c r="W35" s="1">
        <f t="shared" si="16"/>
        <v>0</v>
      </c>
      <c r="X35" s="9">
        <f t="shared" si="24"/>
        <v>0</v>
      </c>
      <c r="Y35" s="10">
        <f t="shared" si="25"/>
        <v>0</v>
      </c>
      <c r="Z35" s="10">
        <f t="shared" si="26"/>
        <v>0</v>
      </c>
      <c r="AA35" s="9">
        <f t="shared" si="27"/>
        <v>0</v>
      </c>
      <c r="AB35" s="36" t="e">
        <f t="shared" si="17"/>
        <v>#DIV/0!</v>
      </c>
      <c r="AC35" s="7">
        <f t="shared" si="18"/>
        <v>0</v>
      </c>
      <c r="AD35" s="44">
        <f t="shared" si="19"/>
        <v>0</v>
      </c>
      <c r="AE35" s="44">
        <f t="shared" si="20"/>
        <v>0</v>
      </c>
      <c r="AF35" s="44">
        <f t="shared" si="28"/>
        <v>0</v>
      </c>
      <c r="AG35" s="44">
        <f t="shared" si="29"/>
        <v>0</v>
      </c>
      <c r="AH35" s="61"/>
      <c r="AJ35" s="2">
        <f t="shared" si="30"/>
        <v>0</v>
      </c>
      <c r="AK35" s="2">
        <f t="shared" si="31"/>
        <v>0</v>
      </c>
      <c r="AL35" s="2">
        <f t="shared" si="32"/>
        <v>0</v>
      </c>
      <c r="AM35" s="2">
        <f t="shared" si="33"/>
        <v>0</v>
      </c>
      <c r="AN35" s="11" t="e">
        <f t="shared" si="34"/>
        <v>#DIV/0!</v>
      </c>
      <c r="AP35" s="2">
        <f t="shared" si="35"/>
        <v>0</v>
      </c>
      <c r="AQ35" s="2">
        <f t="shared" si="36"/>
        <v>0</v>
      </c>
      <c r="AR35" s="2">
        <f t="shared" si="37"/>
        <v>0</v>
      </c>
      <c r="AS35" s="2">
        <f t="shared" si="38"/>
        <v>0</v>
      </c>
      <c r="AT35" s="11" t="e">
        <f t="shared" si="39"/>
        <v>#DIV/0!</v>
      </c>
    </row>
    <row r="36" spans="2:46" s="2" customFormat="1" x14ac:dyDescent="0.25">
      <c r="B36" s="26" t="s">
        <v>19</v>
      </c>
      <c r="C36" s="27">
        <v>85</v>
      </c>
      <c r="D36" s="25">
        <f t="shared" si="41"/>
        <v>85.000000000000014</v>
      </c>
      <c r="E36" s="25">
        <f t="shared" si="1"/>
        <v>180</v>
      </c>
      <c r="F36" s="2">
        <f t="shared" si="2"/>
        <v>3.3055555555555554</v>
      </c>
      <c r="G36" s="3">
        <f t="shared" si="3"/>
        <v>280.97222222222223</v>
      </c>
      <c r="H36" s="3">
        <f t="shared" si="4"/>
        <v>99.166666666666657</v>
      </c>
      <c r="I36" s="3">
        <f t="shared" si="21"/>
        <v>561.94444444444446</v>
      </c>
      <c r="J36" s="3">
        <f t="shared" si="22"/>
        <v>198.33333333333331</v>
      </c>
      <c r="K36" s="4">
        <f t="shared" si="5"/>
        <v>161840</v>
      </c>
      <c r="L36" s="4">
        <f t="shared" si="6"/>
        <v>57119.999999999993</v>
      </c>
      <c r="M36" s="7">
        <f t="shared" si="7"/>
        <v>0</v>
      </c>
      <c r="N36" s="7">
        <f t="shared" si="8"/>
        <v>0</v>
      </c>
      <c r="O36" s="7">
        <f t="shared" si="9"/>
        <v>0</v>
      </c>
      <c r="P36" s="7">
        <f t="shared" si="23"/>
        <v>0</v>
      </c>
      <c r="Q36" s="9">
        <f t="shared" si="10"/>
        <v>0</v>
      </c>
      <c r="R36" s="9">
        <f t="shared" si="11"/>
        <v>0</v>
      </c>
      <c r="S36" s="9">
        <f t="shared" si="12"/>
        <v>0</v>
      </c>
      <c r="T36" s="1">
        <f t="shared" si="13"/>
        <v>0</v>
      </c>
      <c r="U36" s="9">
        <f t="shared" si="14"/>
        <v>0</v>
      </c>
      <c r="V36" s="9">
        <f t="shared" si="15"/>
        <v>0</v>
      </c>
      <c r="W36" s="1">
        <f t="shared" si="16"/>
        <v>0</v>
      </c>
      <c r="X36" s="9">
        <f t="shared" si="24"/>
        <v>0</v>
      </c>
      <c r="Y36" s="10">
        <f t="shared" si="25"/>
        <v>0</v>
      </c>
      <c r="Z36" s="10">
        <f t="shared" si="26"/>
        <v>0</v>
      </c>
      <c r="AA36" s="9">
        <f t="shared" si="27"/>
        <v>0</v>
      </c>
      <c r="AB36" s="36" t="e">
        <f t="shared" si="17"/>
        <v>#DIV/0!</v>
      </c>
      <c r="AC36" s="7">
        <f t="shared" si="18"/>
        <v>0</v>
      </c>
      <c r="AD36" s="44">
        <f t="shared" si="19"/>
        <v>0</v>
      </c>
      <c r="AE36" s="44">
        <f t="shared" si="20"/>
        <v>0</v>
      </c>
      <c r="AF36" s="44">
        <f t="shared" si="28"/>
        <v>0</v>
      </c>
      <c r="AG36" s="44">
        <f t="shared" si="29"/>
        <v>0</v>
      </c>
      <c r="AH36" s="61"/>
      <c r="AJ36" s="2">
        <f t="shared" si="30"/>
        <v>0</v>
      </c>
      <c r="AK36" s="2">
        <f t="shared" si="31"/>
        <v>0</v>
      </c>
      <c r="AL36" s="2">
        <f t="shared" si="32"/>
        <v>0</v>
      </c>
      <c r="AM36" s="2">
        <f t="shared" si="33"/>
        <v>0</v>
      </c>
      <c r="AN36" s="11" t="e">
        <f t="shared" si="34"/>
        <v>#DIV/0!</v>
      </c>
      <c r="AP36" s="2">
        <f t="shared" si="35"/>
        <v>0</v>
      </c>
      <c r="AQ36" s="2">
        <f t="shared" si="36"/>
        <v>0</v>
      </c>
      <c r="AR36" s="2">
        <f t="shared" si="37"/>
        <v>0</v>
      </c>
      <c r="AS36" s="2">
        <f t="shared" si="38"/>
        <v>0</v>
      </c>
      <c r="AT36" s="11" t="e">
        <f t="shared" si="39"/>
        <v>#DIV/0!</v>
      </c>
    </row>
    <row r="37" spans="2:46" s="2" customFormat="1" x14ac:dyDescent="0.25">
      <c r="B37" s="26" t="s">
        <v>20</v>
      </c>
      <c r="C37" s="27">
        <v>90</v>
      </c>
      <c r="D37" s="25">
        <f t="shared" si="41"/>
        <v>90</v>
      </c>
      <c r="E37" s="25">
        <f t="shared" si="1"/>
        <v>185</v>
      </c>
      <c r="F37" s="2">
        <f t="shared" si="2"/>
        <v>3.2162162162162162</v>
      </c>
      <c r="G37" s="3">
        <f t="shared" si="3"/>
        <v>289.45945945945948</v>
      </c>
      <c r="H37" s="3">
        <f t="shared" si="4"/>
        <v>96.486486486486484</v>
      </c>
      <c r="I37" s="3">
        <f t="shared" si="21"/>
        <v>578.91891891891896</v>
      </c>
      <c r="J37" s="3">
        <f t="shared" si="22"/>
        <v>192.97297297297297</v>
      </c>
      <c r="K37" s="4">
        <f t="shared" si="5"/>
        <v>166728.64864864867</v>
      </c>
      <c r="L37" s="4">
        <f t="shared" si="6"/>
        <v>55576.216216216213</v>
      </c>
      <c r="M37" s="7">
        <f t="shared" si="7"/>
        <v>0</v>
      </c>
      <c r="N37" s="7">
        <f t="shared" si="8"/>
        <v>0</v>
      </c>
      <c r="O37" s="7">
        <f t="shared" si="9"/>
        <v>0</v>
      </c>
      <c r="P37" s="7">
        <f t="shared" si="23"/>
        <v>0</v>
      </c>
      <c r="Q37" s="9">
        <f t="shared" si="10"/>
        <v>0</v>
      </c>
      <c r="R37" s="9">
        <f t="shared" si="11"/>
        <v>0</v>
      </c>
      <c r="S37" s="9">
        <f t="shared" si="12"/>
        <v>0</v>
      </c>
      <c r="T37" s="1">
        <f t="shared" si="13"/>
        <v>0</v>
      </c>
      <c r="U37" s="9">
        <f t="shared" si="14"/>
        <v>0</v>
      </c>
      <c r="V37" s="9">
        <f t="shared" si="15"/>
        <v>0</v>
      </c>
      <c r="W37" s="1">
        <f t="shared" si="16"/>
        <v>0</v>
      </c>
      <c r="X37" s="9">
        <f t="shared" si="24"/>
        <v>0</v>
      </c>
      <c r="Y37" s="10">
        <f t="shared" si="25"/>
        <v>0</v>
      </c>
      <c r="Z37" s="10">
        <f t="shared" si="26"/>
        <v>0</v>
      </c>
      <c r="AA37" s="9">
        <f t="shared" si="27"/>
        <v>0</v>
      </c>
      <c r="AB37" s="36" t="e">
        <f t="shared" si="17"/>
        <v>#DIV/0!</v>
      </c>
      <c r="AC37" s="7">
        <f t="shared" si="18"/>
        <v>0</v>
      </c>
      <c r="AD37" s="44">
        <f t="shared" si="19"/>
        <v>0</v>
      </c>
      <c r="AE37" s="44">
        <f t="shared" si="20"/>
        <v>0</v>
      </c>
      <c r="AF37" s="44">
        <f t="shared" si="28"/>
        <v>0</v>
      </c>
      <c r="AG37" s="44">
        <f t="shared" si="29"/>
        <v>0</v>
      </c>
      <c r="AH37" s="61"/>
      <c r="AJ37" s="2">
        <f t="shared" si="30"/>
        <v>0</v>
      </c>
      <c r="AK37" s="2">
        <f t="shared" si="31"/>
        <v>0</v>
      </c>
      <c r="AL37" s="2">
        <f t="shared" si="32"/>
        <v>0</v>
      </c>
      <c r="AM37" s="2">
        <f t="shared" si="33"/>
        <v>0</v>
      </c>
      <c r="AN37" s="11" t="e">
        <f t="shared" si="34"/>
        <v>#DIV/0!</v>
      </c>
      <c r="AP37" s="2">
        <f t="shared" si="35"/>
        <v>0</v>
      </c>
      <c r="AQ37" s="2">
        <f t="shared" si="36"/>
        <v>0</v>
      </c>
      <c r="AR37" s="2">
        <f t="shared" si="37"/>
        <v>0</v>
      </c>
      <c r="AS37" s="2">
        <f t="shared" si="38"/>
        <v>0</v>
      </c>
      <c r="AT37" s="11" t="e">
        <f t="shared" si="39"/>
        <v>#DIV/0!</v>
      </c>
    </row>
    <row r="38" spans="2:46" s="2" customFormat="1" x14ac:dyDescent="0.25">
      <c r="B38" s="26" t="s">
        <v>21</v>
      </c>
      <c r="C38" s="27">
        <v>95</v>
      </c>
      <c r="D38" s="25">
        <f t="shared" si="41"/>
        <v>94.999999999999986</v>
      </c>
      <c r="E38" s="25">
        <f t="shared" si="1"/>
        <v>190</v>
      </c>
      <c r="F38" s="2">
        <f t="shared" si="2"/>
        <v>3.1315789473684212</v>
      </c>
      <c r="G38" s="3">
        <f t="shared" si="3"/>
        <v>297.5</v>
      </c>
      <c r="H38" s="3">
        <f t="shared" si="4"/>
        <v>93.94736842105263</v>
      </c>
      <c r="I38" s="3">
        <f t="shared" si="21"/>
        <v>595</v>
      </c>
      <c r="J38" s="3">
        <f t="shared" si="22"/>
        <v>187.89473684210526</v>
      </c>
      <c r="K38" s="4">
        <f t="shared" si="5"/>
        <v>171360</v>
      </c>
      <c r="L38" s="4">
        <f t="shared" si="6"/>
        <v>54113.684210526313</v>
      </c>
      <c r="M38" s="7">
        <f t="shared" si="7"/>
        <v>0</v>
      </c>
      <c r="N38" s="7">
        <f t="shared" si="8"/>
        <v>0</v>
      </c>
      <c r="O38" s="7">
        <f t="shared" si="9"/>
        <v>0</v>
      </c>
      <c r="P38" s="7">
        <f t="shared" si="23"/>
        <v>0</v>
      </c>
      <c r="Q38" s="9">
        <f t="shared" si="10"/>
        <v>0</v>
      </c>
      <c r="R38" s="9">
        <f t="shared" si="11"/>
        <v>0</v>
      </c>
      <c r="S38" s="9">
        <f t="shared" si="12"/>
        <v>0</v>
      </c>
      <c r="T38" s="1">
        <f t="shared" si="13"/>
        <v>0</v>
      </c>
      <c r="U38" s="9">
        <f t="shared" si="14"/>
        <v>0</v>
      </c>
      <c r="V38" s="9">
        <f t="shared" si="15"/>
        <v>0</v>
      </c>
      <c r="W38" s="1">
        <f t="shared" si="16"/>
        <v>0</v>
      </c>
      <c r="X38" s="9">
        <f t="shared" si="24"/>
        <v>0</v>
      </c>
      <c r="Y38" s="10">
        <f t="shared" si="25"/>
        <v>0</v>
      </c>
      <c r="Z38" s="10">
        <f t="shared" si="26"/>
        <v>0</v>
      </c>
      <c r="AA38" s="9">
        <f t="shared" si="27"/>
        <v>0</v>
      </c>
      <c r="AB38" s="36" t="e">
        <f t="shared" si="17"/>
        <v>#DIV/0!</v>
      </c>
      <c r="AC38" s="7">
        <f t="shared" si="18"/>
        <v>0</v>
      </c>
      <c r="AD38" s="44">
        <f t="shared" si="19"/>
        <v>0</v>
      </c>
      <c r="AE38" s="44">
        <f t="shared" si="20"/>
        <v>0</v>
      </c>
      <c r="AF38" s="44">
        <f t="shared" si="28"/>
        <v>0</v>
      </c>
      <c r="AG38" s="44">
        <f t="shared" si="29"/>
        <v>0</v>
      </c>
      <c r="AH38" s="61"/>
      <c r="AJ38" s="2">
        <f t="shared" si="30"/>
        <v>0</v>
      </c>
      <c r="AK38" s="2">
        <f t="shared" si="31"/>
        <v>0</v>
      </c>
      <c r="AL38" s="2">
        <f t="shared" si="32"/>
        <v>0</v>
      </c>
      <c r="AM38" s="2">
        <f t="shared" si="33"/>
        <v>0</v>
      </c>
      <c r="AN38" s="11" t="e">
        <f t="shared" si="34"/>
        <v>#DIV/0!</v>
      </c>
      <c r="AP38" s="2">
        <f t="shared" si="35"/>
        <v>0</v>
      </c>
      <c r="AQ38" s="2">
        <f t="shared" si="36"/>
        <v>0</v>
      </c>
      <c r="AR38" s="2">
        <f t="shared" si="37"/>
        <v>0</v>
      </c>
      <c r="AS38" s="2">
        <f t="shared" si="38"/>
        <v>0</v>
      </c>
      <c r="AT38" s="11" t="e">
        <f t="shared" si="39"/>
        <v>#DIV/0!</v>
      </c>
    </row>
    <row r="39" spans="2:46" s="2" customFormat="1" x14ac:dyDescent="0.25">
      <c r="B39" s="26" t="s">
        <v>22</v>
      </c>
      <c r="C39" s="27">
        <v>100</v>
      </c>
      <c r="D39" s="25">
        <f t="shared" si="41"/>
        <v>100</v>
      </c>
      <c r="E39" s="25">
        <f t="shared" si="1"/>
        <v>195</v>
      </c>
      <c r="F39" s="2">
        <f t="shared" si="2"/>
        <v>3.0512820512820511</v>
      </c>
      <c r="G39" s="3">
        <f t="shared" si="3"/>
        <v>305.12820512820508</v>
      </c>
      <c r="H39" s="3">
        <f t="shared" si="4"/>
        <v>91.538461538461533</v>
      </c>
      <c r="I39" s="3">
        <f t="shared" si="21"/>
        <v>610.25641025641016</v>
      </c>
      <c r="J39" s="3">
        <f t="shared" si="22"/>
        <v>183.07692307692307</v>
      </c>
      <c r="K39" s="4">
        <f t="shared" si="5"/>
        <v>175753.84615384613</v>
      </c>
      <c r="L39" s="4">
        <f t="shared" si="6"/>
        <v>52726.153846153844</v>
      </c>
      <c r="M39" s="7">
        <f t="shared" si="7"/>
        <v>0</v>
      </c>
      <c r="N39" s="7">
        <f t="shared" si="8"/>
        <v>0</v>
      </c>
      <c r="O39" s="7">
        <f t="shared" si="9"/>
        <v>0</v>
      </c>
      <c r="P39" s="7">
        <f t="shared" si="23"/>
        <v>0</v>
      </c>
      <c r="Q39" s="9">
        <f t="shared" si="10"/>
        <v>0</v>
      </c>
      <c r="R39" s="9">
        <f t="shared" si="11"/>
        <v>0</v>
      </c>
      <c r="S39" s="9">
        <f t="shared" si="12"/>
        <v>0</v>
      </c>
      <c r="T39" s="1">
        <f t="shared" si="13"/>
        <v>0</v>
      </c>
      <c r="U39" s="9">
        <f t="shared" si="14"/>
        <v>0</v>
      </c>
      <c r="V39" s="9">
        <f t="shared" si="15"/>
        <v>0</v>
      </c>
      <c r="W39" s="1">
        <f t="shared" si="16"/>
        <v>0</v>
      </c>
      <c r="X39" s="9">
        <f t="shared" si="24"/>
        <v>0</v>
      </c>
      <c r="Y39" s="10">
        <f t="shared" si="25"/>
        <v>0</v>
      </c>
      <c r="Z39" s="10">
        <f t="shared" si="26"/>
        <v>0</v>
      </c>
      <c r="AA39" s="9">
        <f t="shared" si="27"/>
        <v>0</v>
      </c>
      <c r="AB39" s="36" t="e">
        <f t="shared" si="17"/>
        <v>#DIV/0!</v>
      </c>
      <c r="AC39" s="7">
        <f t="shared" si="18"/>
        <v>0</v>
      </c>
      <c r="AD39" s="44">
        <f t="shared" si="19"/>
        <v>0</v>
      </c>
      <c r="AE39" s="44">
        <f t="shared" si="20"/>
        <v>0</v>
      </c>
      <c r="AF39" s="44">
        <f t="shared" si="28"/>
        <v>0</v>
      </c>
      <c r="AG39" s="44">
        <f t="shared" si="29"/>
        <v>0</v>
      </c>
      <c r="AH39" s="61"/>
      <c r="AJ39" s="2">
        <f t="shared" si="30"/>
        <v>0</v>
      </c>
      <c r="AK39" s="2">
        <f t="shared" si="31"/>
        <v>0</v>
      </c>
      <c r="AL39" s="2">
        <f t="shared" si="32"/>
        <v>0</v>
      </c>
      <c r="AM39" s="2">
        <f t="shared" si="33"/>
        <v>0</v>
      </c>
      <c r="AN39" s="11" t="e">
        <f t="shared" si="34"/>
        <v>#DIV/0!</v>
      </c>
      <c r="AP39" s="2">
        <f t="shared" si="35"/>
        <v>0</v>
      </c>
      <c r="AQ39" s="2">
        <f t="shared" si="36"/>
        <v>0</v>
      </c>
      <c r="AR39" s="2">
        <f t="shared" si="37"/>
        <v>0</v>
      </c>
      <c r="AS39" s="2">
        <f t="shared" si="38"/>
        <v>0</v>
      </c>
      <c r="AT39" s="11" t="e">
        <f t="shared" si="39"/>
        <v>#DIV/0!</v>
      </c>
    </row>
    <row r="40" spans="2:46" s="2" customFormat="1" x14ac:dyDescent="0.25">
      <c r="B40" s="26" t="s">
        <v>23</v>
      </c>
      <c r="C40" s="27">
        <v>105</v>
      </c>
      <c r="D40" s="25">
        <f t="shared" si="41"/>
        <v>105</v>
      </c>
      <c r="E40" s="25">
        <f t="shared" si="1"/>
        <v>200</v>
      </c>
      <c r="F40" s="2">
        <f t="shared" si="2"/>
        <v>2.9750000000000001</v>
      </c>
      <c r="G40" s="3">
        <f t="shared" si="3"/>
        <v>312.375</v>
      </c>
      <c r="H40" s="3">
        <f t="shared" si="4"/>
        <v>89.25</v>
      </c>
      <c r="I40" s="3">
        <f t="shared" si="21"/>
        <v>624.75</v>
      </c>
      <c r="J40" s="3">
        <f t="shared" si="22"/>
        <v>178.5</v>
      </c>
      <c r="K40" s="4">
        <f t="shared" si="5"/>
        <v>179928</v>
      </c>
      <c r="L40" s="4">
        <f t="shared" si="6"/>
        <v>51408</v>
      </c>
      <c r="M40" s="7">
        <f t="shared" si="7"/>
        <v>0</v>
      </c>
      <c r="N40" s="7">
        <f t="shared" si="8"/>
        <v>0</v>
      </c>
      <c r="O40" s="7">
        <f t="shared" si="9"/>
        <v>0</v>
      </c>
      <c r="P40" s="7">
        <f t="shared" si="23"/>
        <v>0</v>
      </c>
      <c r="Q40" s="9">
        <f t="shared" si="10"/>
        <v>0</v>
      </c>
      <c r="R40" s="9">
        <f t="shared" si="11"/>
        <v>0</v>
      </c>
      <c r="S40" s="9">
        <f t="shared" si="12"/>
        <v>0</v>
      </c>
      <c r="T40" s="1">
        <f t="shared" si="13"/>
        <v>0</v>
      </c>
      <c r="U40" s="9">
        <f t="shared" si="14"/>
        <v>0</v>
      </c>
      <c r="V40" s="9">
        <f t="shared" si="15"/>
        <v>0</v>
      </c>
      <c r="W40" s="1">
        <f t="shared" si="16"/>
        <v>0</v>
      </c>
      <c r="X40" s="9">
        <f t="shared" si="24"/>
        <v>0</v>
      </c>
      <c r="Y40" s="10">
        <f t="shared" si="25"/>
        <v>0</v>
      </c>
      <c r="Z40" s="10">
        <f t="shared" si="26"/>
        <v>0</v>
      </c>
      <c r="AA40" s="9">
        <f t="shared" si="27"/>
        <v>0</v>
      </c>
      <c r="AB40" s="36" t="e">
        <f t="shared" si="17"/>
        <v>#DIV/0!</v>
      </c>
      <c r="AC40" s="7">
        <f t="shared" si="18"/>
        <v>0</v>
      </c>
      <c r="AD40" s="44">
        <f t="shared" si="19"/>
        <v>0</v>
      </c>
      <c r="AE40" s="44">
        <f t="shared" si="20"/>
        <v>0</v>
      </c>
      <c r="AF40" s="44">
        <f t="shared" si="28"/>
        <v>0</v>
      </c>
      <c r="AG40" s="44">
        <f t="shared" si="29"/>
        <v>0</v>
      </c>
      <c r="AH40" s="61"/>
      <c r="AJ40" s="2">
        <f t="shared" si="30"/>
        <v>0</v>
      </c>
      <c r="AK40" s="2">
        <f t="shared" si="31"/>
        <v>0</v>
      </c>
      <c r="AL40" s="2">
        <f t="shared" si="32"/>
        <v>0</v>
      </c>
      <c r="AM40" s="2">
        <f t="shared" si="33"/>
        <v>0</v>
      </c>
      <c r="AN40" s="11" t="e">
        <f t="shared" si="34"/>
        <v>#DIV/0!</v>
      </c>
      <c r="AP40" s="2">
        <f t="shared" si="35"/>
        <v>0</v>
      </c>
      <c r="AQ40" s="2">
        <f t="shared" si="36"/>
        <v>0</v>
      </c>
      <c r="AR40" s="2">
        <f t="shared" si="37"/>
        <v>0</v>
      </c>
      <c r="AS40" s="2">
        <f t="shared" si="38"/>
        <v>0</v>
      </c>
      <c r="AT40" s="11" t="e">
        <f t="shared" si="39"/>
        <v>#DIV/0!</v>
      </c>
    </row>
    <row r="41" spans="2:46" s="2" customFormat="1" x14ac:dyDescent="0.25">
      <c r="B41" s="26" t="s">
        <v>24</v>
      </c>
      <c r="C41" s="27">
        <v>110</v>
      </c>
      <c r="D41" s="25">
        <f t="shared" si="41"/>
        <v>109.99999999999999</v>
      </c>
      <c r="E41" s="25">
        <f t="shared" si="1"/>
        <v>205</v>
      </c>
      <c r="F41" s="2">
        <f t="shared" si="2"/>
        <v>2.9024390243902438</v>
      </c>
      <c r="G41" s="3">
        <f t="shared" si="3"/>
        <v>319.26829268292681</v>
      </c>
      <c r="H41" s="3">
        <f t="shared" si="4"/>
        <v>87.073170731707307</v>
      </c>
      <c r="I41" s="3">
        <f t="shared" si="21"/>
        <v>638.53658536585363</v>
      </c>
      <c r="J41" s="3">
        <f t="shared" si="22"/>
        <v>174.14634146341461</v>
      </c>
      <c r="K41" s="4">
        <f t="shared" si="5"/>
        <v>183898.53658536583</v>
      </c>
      <c r="L41" s="4">
        <f t="shared" si="6"/>
        <v>50154.146341463405</v>
      </c>
      <c r="M41" s="7">
        <f t="shared" si="7"/>
        <v>0</v>
      </c>
      <c r="N41" s="7">
        <f t="shared" si="8"/>
        <v>0</v>
      </c>
      <c r="O41" s="7">
        <f t="shared" si="9"/>
        <v>0</v>
      </c>
      <c r="P41" s="7">
        <f t="shared" si="23"/>
        <v>0</v>
      </c>
      <c r="Q41" s="9">
        <f t="shared" si="10"/>
        <v>0</v>
      </c>
      <c r="R41" s="9">
        <f t="shared" si="11"/>
        <v>0</v>
      </c>
      <c r="S41" s="9">
        <f t="shared" si="12"/>
        <v>0</v>
      </c>
      <c r="T41" s="1">
        <f t="shared" si="13"/>
        <v>0</v>
      </c>
      <c r="U41" s="9">
        <f t="shared" si="14"/>
        <v>0</v>
      </c>
      <c r="V41" s="9">
        <f t="shared" si="15"/>
        <v>0</v>
      </c>
      <c r="W41" s="1">
        <f t="shared" si="16"/>
        <v>0</v>
      </c>
      <c r="X41" s="9">
        <f t="shared" si="24"/>
        <v>0</v>
      </c>
      <c r="Y41" s="10">
        <f t="shared" si="25"/>
        <v>0</v>
      </c>
      <c r="Z41" s="10">
        <f t="shared" si="26"/>
        <v>0</v>
      </c>
      <c r="AA41" s="9">
        <f t="shared" si="27"/>
        <v>0</v>
      </c>
      <c r="AB41" s="36" t="e">
        <f t="shared" si="17"/>
        <v>#DIV/0!</v>
      </c>
      <c r="AC41" s="7">
        <f t="shared" si="18"/>
        <v>0</v>
      </c>
      <c r="AD41" s="44">
        <f t="shared" si="19"/>
        <v>0</v>
      </c>
      <c r="AE41" s="44">
        <f t="shared" si="20"/>
        <v>0</v>
      </c>
      <c r="AF41" s="44">
        <f t="shared" si="28"/>
        <v>0</v>
      </c>
      <c r="AG41" s="44">
        <f t="shared" si="29"/>
        <v>0</v>
      </c>
      <c r="AH41" s="61"/>
      <c r="AJ41" s="2">
        <f t="shared" si="30"/>
        <v>0</v>
      </c>
      <c r="AK41" s="2">
        <f t="shared" si="31"/>
        <v>0</v>
      </c>
      <c r="AL41" s="2">
        <f t="shared" si="32"/>
        <v>0</v>
      </c>
      <c r="AM41" s="2">
        <f t="shared" si="33"/>
        <v>0</v>
      </c>
      <c r="AN41" s="11" t="e">
        <f t="shared" si="34"/>
        <v>#DIV/0!</v>
      </c>
      <c r="AP41" s="2">
        <f t="shared" si="35"/>
        <v>0</v>
      </c>
      <c r="AQ41" s="2">
        <f t="shared" si="36"/>
        <v>0</v>
      </c>
      <c r="AR41" s="2">
        <f t="shared" si="37"/>
        <v>0</v>
      </c>
      <c r="AS41" s="2">
        <f t="shared" si="38"/>
        <v>0</v>
      </c>
      <c r="AT41" s="11" t="e">
        <f t="shared" si="39"/>
        <v>#DIV/0!</v>
      </c>
    </row>
    <row r="42" spans="2:46" s="2" customFormat="1" x14ac:dyDescent="0.25">
      <c r="B42" s="26" t="s">
        <v>25</v>
      </c>
      <c r="C42" s="27">
        <v>115</v>
      </c>
      <c r="D42" s="25">
        <f t="shared" si="41"/>
        <v>115</v>
      </c>
      <c r="E42" s="25">
        <f t="shared" si="1"/>
        <v>210</v>
      </c>
      <c r="F42" s="2">
        <f t="shared" si="2"/>
        <v>2.8333333333333335</v>
      </c>
      <c r="G42" s="3">
        <f t="shared" si="3"/>
        <v>325.83333333333337</v>
      </c>
      <c r="H42" s="3">
        <f t="shared" si="4"/>
        <v>85</v>
      </c>
      <c r="I42" s="3">
        <f t="shared" si="21"/>
        <v>651.66666666666674</v>
      </c>
      <c r="J42" s="3">
        <f t="shared" si="22"/>
        <v>170</v>
      </c>
      <c r="K42" s="4">
        <f t="shared" si="5"/>
        <v>187680.00000000003</v>
      </c>
      <c r="L42" s="4">
        <f t="shared" si="6"/>
        <v>48960</v>
      </c>
      <c r="M42" s="7">
        <f t="shared" si="7"/>
        <v>0</v>
      </c>
      <c r="N42" s="7">
        <f t="shared" si="8"/>
        <v>0</v>
      </c>
      <c r="O42" s="7">
        <f t="shared" si="9"/>
        <v>0</v>
      </c>
      <c r="P42" s="7">
        <f t="shared" si="23"/>
        <v>0</v>
      </c>
      <c r="Q42" s="9">
        <f t="shared" si="10"/>
        <v>0</v>
      </c>
      <c r="R42" s="9">
        <f t="shared" si="11"/>
        <v>0</v>
      </c>
      <c r="S42" s="9">
        <f t="shared" si="12"/>
        <v>0</v>
      </c>
      <c r="T42" s="1">
        <f t="shared" si="13"/>
        <v>0</v>
      </c>
      <c r="U42" s="9">
        <f t="shared" si="14"/>
        <v>0</v>
      </c>
      <c r="V42" s="9">
        <f t="shared" si="15"/>
        <v>0</v>
      </c>
      <c r="W42" s="1">
        <f t="shared" si="16"/>
        <v>0</v>
      </c>
      <c r="X42" s="9">
        <f t="shared" si="24"/>
        <v>0</v>
      </c>
      <c r="Y42" s="10">
        <f t="shared" si="25"/>
        <v>0</v>
      </c>
      <c r="Z42" s="10">
        <f t="shared" si="26"/>
        <v>0</v>
      </c>
      <c r="AA42" s="9">
        <f t="shared" si="27"/>
        <v>0</v>
      </c>
      <c r="AB42" s="36" t="e">
        <f t="shared" si="17"/>
        <v>#DIV/0!</v>
      </c>
      <c r="AC42" s="7">
        <f t="shared" si="18"/>
        <v>0</v>
      </c>
      <c r="AD42" s="44">
        <f t="shared" si="19"/>
        <v>0</v>
      </c>
      <c r="AE42" s="44">
        <f t="shared" si="20"/>
        <v>0</v>
      </c>
      <c r="AF42" s="44">
        <f t="shared" si="28"/>
        <v>0</v>
      </c>
      <c r="AG42" s="44">
        <f t="shared" si="29"/>
        <v>0</v>
      </c>
      <c r="AH42" s="61"/>
      <c r="AJ42" s="2">
        <f t="shared" si="30"/>
        <v>0</v>
      </c>
      <c r="AK42" s="2">
        <f t="shared" si="31"/>
        <v>0</v>
      </c>
      <c r="AL42" s="2">
        <f t="shared" si="32"/>
        <v>0</v>
      </c>
      <c r="AM42" s="2">
        <f t="shared" si="33"/>
        <v>0</v>
      </c>
      <c r="AN42" s="11" t="e">
        <f t="shared" si="34"/>
        <v>#DIV/0!</v>
      </c>
      <c r="AP42" s="2">
        <f t="shared" si="35"/>
        <v>0</v>
      </c>
      <c r="AQ42" s="2">
        <f t="shared" si="36"/>
        <v>0</v>
      </c>
      <c r="AR42" s="2">
        <f t="shared" si="37"/>
        <v>0</v>
      </c>
      <c r="AS42" s="2">
        <f t="shared" si="38"/>
        <v>0</v>
      </c>
      <c r="AT42" s="11" t="e">
        <f t="shared" si="39"/>
        <v>#DIV/0!</v>
      </c>
    </row>
    <row r="43" spans="2:46" s="2" customFormat="1" x14ac:dyDescent="0.25">
      <c r="B43" s="26" t="s">
        <v>26</v>
      </c>
      <c r="C43" s="27">
        <v>120</v>
      </c>
      <c r="D43" s="25">
        <f t="shared" si="41"/>
        <v>120</v>
      </c>
      <c r="E43" s="25">
        <f t="shared" si="1"/>
        <v>215</v>
      </c>
      <c r="F43" s="2">
        <f t="shared" si="2"/>
        <v>2.7674418604651163</v>
      </c>
      <c r="G43" s="3">
        <f t="shared" si="3"/>
        <v>332.09302325581393</v>
      </c>
      <c r="H43" s="3">
        <f t="shared" si="4"/>
        <v>83.023255813953483</v>
      </c>
      <c r="I43" s="3">
        <f t="shared" si="21"/>
        <v>664.18604651162786</v>
      </c>
      <c r="J43" s="3">
        <f t="shared" si="22"/>
        <v>166.04651162790697</v>
      </c>
      <c r="K43" s="4">
        <f t="shared" si="5"/>
        <v>191285.58139534883</v>
      </c>
      <c r="L43" s="4">
        <f t="shared" si="6"/>
        <v>47821.395348837206</v>
      </c>
      <c r="M43" s="7">
        <f t="shared" si="7"/>
        <v>0</v>
      </c>
      <c r="N43" s="7">
        <f t="shared" si="8"/>
        <v>0</v>
      </c>
      <c r="O43" s="7">
        <f t="shared" si="9"/>
        <v>0</v>
      </c>
      <c r="P43" s="7">
        <f t="shared" si="23"/>
        <v>0</v>
      </c>
      <c r="Q43" s="9">
        <f t="shared" si="10"/>
        <v>0</v>
      </c>
      <c r="R43" s="9">
        <f t="shared" si="11"/>
        <v>0</v>
      </c>
      <c r="S43" s="9">
        <f t="shared" si="12"/>
        <v>0</v>
      </c>
      <c r="T43" s="1">
        <f t="shared" si="13"/>
        <v>0</v>
      </c>
      <c r="U43" s="9">
        <f t="shared" si="14"/>
        <v>0</v>
      </c>
      <c r="V43" s="9">
        <f t="shared" si="15"/>
        <v>0</v>
      </c>
      <c r="W43" s="1">
        <f t="shared" si="16"/>
        <v>0</v>
      </c>
      <c r="X43" s="9">
        <f t="shared" si="24"/>
        <v>0</v>
      </c>
      <c r="Y43" s="10">
        <f t="shared" si="25"/>
        <v>0</v>
      </c>
      <c r="Z43" s="10">
        <f t="shared" si="26"/>
        <v>0</v>
      </c>
      <c r="AA43" s="9">
        <f t="shared" si="27"/>
        <v>0</v>
      </c>
      <c r="AB43" s="36" t="e">
        <f t="shared" si="17"/>
        <v>#DIV/0!</v>
      </c>
      <c r="AC43" s="7">
        <f t="shared" si="18"/>
        <v>0</v>
      </c>
      <c r="AD43" s="44">
        <f t="shared" si="19"/>
        <v>0</v>
      </c>
      <c r="AE43" s="44">
        <f t="shared" si="20"/>
        <v>0</v>
      </c>
      <c r="AF43" s="44">
        <f t="shared" si="28"/>
        <v>0</v>
      </c>
      <c r="AG43" s="44">
        <f t="shared" si="29"/>
        <v>0</v>
      </c>
      <c r="AH43" s="61"/>
      <c r="AJ43" s="2">
        <f t="shared" si="30"/>
        <v>0</v>
      </c>
      <c r="AK43" s="2">
        <f t="shared" si="31"/>
        <v>0</v>
      </c>
      <c r="AL43" s="2">
        <f t="shared" si="32"/>
        <v>0</v>
      </c>
      <c r="AM43" s="2">
        <f t="shared" si="33"/>
        <v>0</v>
      </c>
      <c r="AN43" s="11" t="e">
        <f t="shared" si="34"/>
        <v>#DIV/0!</v>
      </c>
      <c r="AP43" s="2">
        <f t="shared" si="35"/>
        <v>0</v>
      </c>
      <c r="AQ43" s="2">
        <f t="shared" si="36"/>
        <v>0</v>
      </c>
      <c r="AR43" s="2">
        <f t="shared" si="37"/>
        <v>0</v>
      </c>
      <c r="AS43" s="2">
        <f t="shared" si="38"/>
        <v>0</v>
      </c>
      <c r="AT43" s="11" t="e">
        <f t="shared" si="39"/>
        <v>#DIV/0!</v>
      </c>
    </row>
    <row r="44" spans="2:46" s="2" customFormat="1" x14ac:dyDescent="0.25">
      <c r="B44" s="26" t="s">
        <v>27</v>
      </c>
      <c r="C44" s="27">
        <v>125</v>
      </c>
      <c r="D44" s="25">
        <f t="shared" si="41"/>
        <v>125</v>
      </c>
      <c r="E44" s="25">
        <f t="shared" si="1"/>
        <v>220</v>
      </c>
      <c r="F44" s="2">
        <f t="shared" si="2"/>
        <v>2.7045454545454546</v>
      </c>
      <c r="G44" s="3">
        <f t="shared" si="3"/>
        <v>338.06818181818181</v>
      </c>
      <c r="H44" s="3">
        <f t="shared" si="4"/>
        <v>81.13636363636364</v>
      </c>
      <c r="I44" s="3">
        <f t="shared" si="21"/>
        <v>676.13636363636363</v>
      </c>
      <c r="J44" s="3">
        <f t="shared" si="22"/>
        <v>162.27272727272728</v>
      </c>
      <c r="K44" s="4">
        <f t="shared" si="5"/>
        <v>194727.27272727274</v>
      </c>
      <c r="L44" s="4">
        <f t="shared" si="6"/>
        <v>46734.545454545456</v>
      </c>
      <c r="M44" s="7">
        <f t="shared" si="7"/>
        <v>0</v>
      </c>
      <c r="N44" s="7">
        <f t="shared" si="8"/>
        <v>0</v>
      </c>
      <c r="O44" s="7">
        <f t="shared" si="9"/>
        <v>0</v>
      </c>
      <c r="P44" s="7">
        <f t="shared" si="23"/>
        <v>0</v>
      </c>
      <c r="Q44" s="9">
        <f t="shared" si="10"/>
        <v>0</v>
      </c>
      <c r="R44" s="9">
        <f t="shared" si="11"/>
        <v>0</v>
      </c>
      <c r="S44" s="9">
        <f t="shared" si="12"/>
        <v>0</v>
      </c>
      <c r="T44" s="1">
        <f t="shared" si="13"/>
        <v>0</v>
      </c>
      <c r="U44" s="9">
        <f t="shared" si="14"/>
        <v>0</v>
      </c>
      <c r="V44" s="9">
        <f t="shared" si="15"/>
        <v>0</v>
      </c>
      <c r="W44" s="1">
        <f t="shared" si="16"/>
        <v>0</v>
      </c>
      <c r="X44" s="9">
        <f t="shared" si="24"/>
        <v>0</v>
      </c>
      <c r="Y44" s="10">
        <f t="shared" si="25"/>
        <v>0</v>
      </c>
      <c r="Z44" s="10">
        <f t="shared" si="26"/>
        <v>0</v>
      </c>
      <c r="AA44" s="9">
        <f t="shared" si="27"/>
        <v>0</v>
      </c>
      <c r="AB44" s="36" t="e">
        <f t="shared" si="17"/>
        <v>#DIV/0!</v>
      </c>
      <c r="AC44" s="7">
        <f t="shared" si="18"/>
        <v>0</v>
      </c>
      <c r="AD44" s="44">
        <f t="shared" si="19"/>
        <v>0</v>
      </c>
      <c r="AE44" s="44">
        <f t="shared" si="20"/>
        <v>0</v>
      </c>
      <c r="AF44" s="44">
        <f t="shared" si="28"/>
        <v>0</v>
      </c>
      <c r="AG44" s="44">
        <f t="shared" si="29"/>
        <v>0</v>
      </c>
      <c r="AH44" s="61"/>
      <c r="AJ44" s="2">
        <f t="shared" si="30"/>
        <v>0</v>
      </c>
      <c r="AK44" s="2">
        <f t="shared" si="31"/>
        <v>0</v>
      </c>
      <c r="AL44" s="2">
        <f t="shared" si="32"/>
        <v>0</v>
      </c>
      <c r="AM44" s="2">
        <f t="shared" si="33"/>
        <v>0</v>
      </c>
      <c r="AN44" s="11" t="e">
        <f t="shared" si="34"/>
        <v>#DIV/0!</v>
      </c>
      <c r="AP44" s="2">
        <f t="shared" si="35"/>
        <v>0</v>
      </c>
      <c r="AQ44" s="2">
        <f t="shared" si="36"/>
        <v>0</v>
      </c>
      <c r="AR44" s="2">
        <f t="shared" si="37"/>
        <v>0</v>
      </c>
      <c r="AS44" s="2">
        <f t="shared" si="38"/>
        <v>0</v>
      </c>
      <c r="AT44" s="11" t="e">
        <f t="shared" si="39"/>
        <v>#DIV/0!</v>
      </c>
    </row>
    <row r="45" spans="2:46" s="2" customFormat="1" x14ac:dyDescent="0.25">
      <c r="B45" s="26" t="s">
        <v>28</v>
      </c>
      <c r="C45" s="27">
        <v>130</v>
      </c>
      <c r="D45" s="25">
        <f t="shared" si="41"/>
        <v>130</v>
      </c>
      <c r="E45" s="25">
        <f t="shared" si="1"/>
        <v>225</v>
      </c>
      <c r="F45" s="2">
        <f t="shared" si="2"/>
        <v>2.6444444444444444</v>
      </c>
      <c r="G45" s="3">
        <f t="shared" si="3"/>
        <v>343.77777777777777</v>
      </c>
      <c r="H45" s="3">
        <f t="shared" si="4"/>
        <v>79.333333333333329</v>
      </c>
      <c r="I45" s="3">
        <f t="shared" si="21"/>
        <v>687.55555555555554</v>
      </c>
      <c r="J45" s="3">
        <f t="shared" si="22"/>
        <v>158.66666666666666</v>
      </c>
      <c r="K45" s="4">
        <f t="shared" si="5"/>
        <v>198016</v>
      </c>
      <c r="L45" s="4">
        <f t="shared" si="6"/>
        <v>45696</v>
      </c>
      <c r="M45" s="7">
        <f t="shared" si="7"/>
        <v>0</v>
      </c>
      <c r="N45" s="7">
        <f t="shared" si="8"/>
        <v>0</v>
      </c>
      <c r="O45" s="7">
        <f t="shared" si="9"/>
        <v>0</v>
      </c>
      <c r="P45" s="7">
        <f t="shared" si="23"/>
        <v>0</v>
      </c>
      <c r="Q45" s="9">
        <f t="shared" si="10"/>
        <v>0</v>
      </c>
      <c r="R45" s="9">
        <f t="shared" si="11"/>
        <v>0</v>
      </c>
      <c r="S45" s="9">
        <f t="shared" si="12"/>
        <v>0</v>
      </c>
      <c r="T45" s="1">
        <f t="shared" si="13"/>
        <v>0</v>
      </c>
      <c r="U45" s="9">
        <f t="shared" si="14"/>
        <v>0</v>
      </c>
      <c r="V45" s="9">
        <f t="shared" si="15"/>
        <v>0</v>
      </c>
      <c r="W45" s="1">
        <f t="shared" si="16"/>
        <v>0</v>
      </c>
      <c r="X45" s="9">
        <f t="shared" si="24"/>
        <v>0</v>
      </c>
      <c r="Y45" s="10">
        <f t="shared" si="25"/>
        <v>0</v>
      </c>
      <c r="Z45" s="10">
        <f t="shared" si="26"/>
        <v>0</v>
      </c>
      <c r="AA45" s="9">
        <f t="shared" si="27"/>
        <v>0</v>
      </c>
      <c r="AB45" s="36" t="e">
        <f t="shared" si="17"/>
        <v>#DIV/0!</v>
      </c>
      <c r="AC45" s="7">
        <f t="shared" si="18"/>
        <v>0</v>
      </c>
      <c r="AD45" s="44">
        <f t="shared" si="19"/>
        <v>0</v>
      </c>
      <c r="AE45" s="44">
        <f t="shared" si="20"/>
        <v>0</v>
      </c>
      <c r="AF45" s="44">
        <f t="shared" si="28"/>
        <v>0</v>
      </c>
      <c r="AG45" s="44">
        <f t="shared" si="29"/>
        <v>0</v>
      </c>
      <c r="AH45" s="61"/>
      <c r="AJ45" s="2">
        <f t="shared" si="30"/>
        <v>0</v>
      </c>
      <c r="AK45" s="2">
        <f t="shared" si="31"/>
        <v>0</v>
      </c>
      <c r="AL45" s="2">
        <f t="shared" si="32"/>
        <v>0</v>
      </c>
      <c r="AM45" s="2">
        <f t="shared" si="33"/>
        <v>0</v>
      </c>
      <c r="AN45" s="11" t="e">
        <f t="shared" si="34"/>
        <v>#DIV/0!</v>
      </c>
      <c r="AP45" s="2">
        <f t="shared" si="35"/>
        <v>0</v>
      </c>
      <c r="AQ45" s="2">
        <f t="shared" si="36"/>
        <v>0</v>
      </c>
      <c r="AR45" s="2">
        <f t="shared" si="37"/>
        <v>0</v>
      </c>
      <c r="AS45" s="2">
        <f t="shared" si="38"/>
        <v>0</v>
      </c>
      <c r="AT45" s="11" t="e">
        <f t="shared" si="39"/>
        <v>#DIV/0!</v>
      </c>
    </row>
    <row r="46" spans="2:46" s="2" customFormat="1" x14ac:dyDescent="0.25">
      <c r="B46" s="26" t="s">
        <v>29</v>
      </c>
      <c r="C46" s="27">
        <v>135</v>
      </c>
      <c r="D46" s="25">
        <f t="shared" si="41"/>
        <v>135</v>
      </c>
      <c r="E46" s="25">
        <f t="shared" si="1"/>
        <v>230</v>
      </c>
      <c r="F46" s="2">
        <f t="shared" si="2"/>
        <v>2.5869565217391304</v>
      </c>
      <c r="G46" s="3">
        <f t="shared" si="3"/>
        <v>349.23913043478262</v>
      </c>
      <c r="H46" s="3">
        <f t="shared" si="4"/>
        <v>77.608695652173907</v>
      </c>
      <c r="I46" s="3">
        <f t="shared" si="21"/>
        <v>698.47826086956525</v>
      </c>
      <c r="J46" s="3">
        <f t="shared" si="22"/>
        <v>155.21739130434781</v>
      </c>
      <c r="K46" s="4">
        <f t="shared" si="5"/>
        <v>201161.73913043478</v>
      </c>
      <c r="L46" s="4">
        <f t="shared" si="6"/>
        <v>44702.608695652169</v>
      </c>
      <c r="M46" s="7">
        <f t="shared" si="7"/>
        <v>0</v>
      </c>
      <c r="N46" s="7">
        <f t="shared" si="8"/>
        <v>0</v>
      </c>
      <c r="O46" s="7">
        <f t="shared" si="9"/>
        <v>0</v>
      </c>
      <c r="P46" s="7">
        <f t="shared" si="23"/>
        <v>0</v>
      </c>
      <c r="Q46" s="9">
        <f t="shared" si="10"/>
        <v>0</v>
      </c>
      <c r="R46" s="9">
        <f t="shared" si="11"/>
        <v>0</v>
      </c>
      <c r="S46" s="9">
        <f t="shared" si="12"/>
        <v>0</v>
      </c>
      <c r="T46" s="1">
        <f t="shared" si="13"/>
        <v>0</v>
      </c>
      <c r="U46" s="9">
        <f t="shared" si="14"/>
        <v>0</v>
      </c>
      <c r="V46" s="9">
        <f t="shared" si="15"/>
        <v>0</v>
      </c>
      <c r="W46" s="1">
        <f t="shared" si="16"/>
        <v>0</v>
      </c>
      <c r="X46" s="9">
        <f t="shared" si="24"/>
        <v>0</v>
      </c>
      <c r="Y46" s="10">
        <f t="shared" si="25"/>
        <v>0</v>
      </c>
      <c r="Z46" s="10">
        <f t="shared" si="26"/>
        <v>0</v>
      </c>
      <c r="AA46" s="9">
        <f t="shared" si="27"/>
        <v>0</v>
      </c>
      <c r="AB46" s="36" t="e">
        <f t="shared" si="17"/>
        <v>#DIV/0!</v>
      </c>
      <c r="AC46" s="7">
        <f t="shared" si="18"/>
        <v>0</v>
      </c>
      <c r="AD46" s="44">
        <f t="shared" si="19"/>
        <v>0</v>
      </c>
      <c r="AE46" s="44">
        <f t="shared" si="20"/>
        <v>0</v>
      </c>
      <c r="AF46" s="44">
        <f t="shared" si="28"/>
        <v>0</v>
      </c>
      <c r="AG46" s="44">
        <f t="shared" si="29"/>
        <v>0</v>
      </c>
      <c r="AH46" s="61"/>
      <c r="AJ46" s="2">
        <f t="shared" si="30"/>
        <v>0</v>
      </c>
      <c r="AK46" s="2">
        <f t="shared" si="31"/>
        <v>0</v>
      </c>
      <c r="AL46" s="2">
        <f t="shared" si="32"/>
        <v>0</v>
      </c>
      <c r="AM46" s="2">
        <f t="shared" si="33"/>
        <v>0</v>
      </c>
      <c r="AN46" s="11" t="e">
        <f t="shared" si="34"/>
        <v>#DIV/0!</v>
      </c>
      <c r="AP46" s="2">
        <f t="shared" si="35"/>
        <v>0</v>
      </c>
      <c r="AQ46" s="2">
        <f t="shared" si="36"/>
        <v>0</v>
      </c>
      <c r="AR46" s="2">
        <f t="shared" si="37"/>
        <v>0</v>
      </c>
      <c r="AS46" s="2">
        <f t="shared" si="38"/>
        <v>0</v>
      </c>
      <c r="AT46" s="11" t="e">
        <f t="shared" si="39"/>
        <v>#DIV/0!</v>
      </c>
    </row>
    <row r="47" spans="2:46" s="2" customFormat="1" x14ac:dyDescent="0.25">
      <c r="B47" s="26" t="s">
        <v>30</v>
      </c>
      <c r="C47" s="27">
        <v>140</v>
      </c>
      <c r="D47" s="25">
        <f t="shared" si="41"/>
        <v>140</v>
      </c>
      <c r="E47" s="25">
        <f t="shared" si="1"/>
        <v>235</v>
      </c>
      <c r="F47" s="2">
        <f t="shared" si="2"/>
        <v>2.5319148936170213</v>
      </c>
      <c r="G47" s="3">
        <f t="shared" si="3"/>
        <v>354.468085106383</v>
      </c>
      <c r="H47" s="3">
        <f t="shared" si="4"/>
        <v>75.957446808510639</v>
      </c>
      <c r="I47" s="3">
        <f t="shared" si="21"/>
        <v>708.936170212766</v>
      </c>
      <c r="J47" s="3">
        <f t="shared" si="22"/>
        <v>151.91489361702128</v>
      </c>
      <c r="K47" s="4">
        <f t="shared" si="5"/>
        <v>204173.61702127662</v>
      </c>
      <c r="L47" s="4">
        <f t="shared" si="6"/>
        <v>43751.48936170213</v>
      </c>
      <c r="M47" s="7">
        <f t="shared" si="7"/>
        <v>0</v>
      </c>
      <c r="N47" s="7">
        <f t="shared" si="8"/>
        <v>0</v>
      </c>
      <c r="O47" s="7">
        <f t="shared" si="9"/>
        <v>0</v>
      </c>
      <c r="P47" s="7">
        <f t="shared" si="23"/>
        <v>0</v>
      </c>
      <c r="Q47" s="9">
        <f t="shared" si="10"/>
        <v>0</v>
      </c>
      <c r="R47" s="9">
        <f t="shared" si="11"/>
        <v>0</v>
      </c>
      <c r="S47" s="9">
        <f t="shared" si="12"/>
        <v>0</v>
      </c>
      <c r="T47" s="1">
        <f t="shared" si="13"/>
        <v>0</v>
      </c>
      <c r="U47" s="9">
        <f t="shared" si="14"/>
        <v>0</v>
      </c>
      <c r="V47" s="9">
        <f t="shared" si="15"/>
        <v>0</v>
      </c>
      <c r="W47" s="1">
        <f t="shared" si="16"/>
        <v>0</v>
      </c>
      <c r="X47" s="9">
        <f t="shared" si="24"/>
        <v>0</v>
      </c>
      <c r="Y47" s="10">
        <f t="shared" si="25"/>
        <v>0</v>
      </c>
      <c r="Z47" s="10">
        <f t="shared" si="26"/>
        <v>0</v>
      </c>
      <c r="AA47" s="9">
        <f t="shared" si="27"/>
        <v>0</v>
      </c>
      <c r="AB47" s="36" t="e">
        <f t="shared" si="17"/>
        <v>#DIV/0!</v>
      </c>
      <c r="AC47" s="7">
        <f t="shared" si="18"/>
        <v>0</v>
      </c>
      <c r="AD47" s="44">
        <f t="shared" si="19"/>
        <v>0</v>
      </c>
      <c r="AE47" s="44">
        <f t="shared" si="20"/>
        <v>0</v>
      </c>
      <c r="AF47" s="44">
        <f t="shared" si="28"/>
        <v>0</v>
      </c>
      <c r="AG47" s="44">
        <f t="shared" si="29"/>
        <v>0</v>
      </c>
      <c r="AH47" s="61"/>
      <c r="AJ47" s="2">
        <f t="shared" si="30"/>
        <v>0</v>
      </c>
      <c r="AK47" s="2">
        <f t="shared" si="31"/>
        <v>0</v>
      </c>
      <c r="AL47" s="2">
        <f t="shared" si="32"/>
        <v>0</v>
      </c>
      <c r="AM47" s="2">
        <f t="shared" si="33"/>
        <v>0</v>
      </c>
      <c r="AN47" s="11" t="e">
        <f t="shared" si="34"/>
        <v>#DIV/0!</v>
      </c>
      <c r="AP47" s="2">
        <f t="shared" si="35"/>
        <v>0</v>
      </c>
      <c r="AQ47" s="2">
        <f t="shared" si="36"/>
        <v>0</v>
      </c>
      <c r="AR47" s="2">
        <f t="shared" si="37"/>
        <v>0</v>
      </c>
      <c r="AS47" s="2">
        <f t="shared" si="38"/>
        <v>0</v>
      </c>
      <c r="AT47" s="11" t="e">
        <f t="shared" si="39"/>
        <v>#DIV/0!</v>
      </c>
    </row>
    <row r="48" spans="2:46" s="2" customFormat="1" x14ac:dyDescent="0.25">
      <c r="B48" s="26" t="s">
        <v>31</v>
      </c>
      <c r="C48" s="27">
        <v>145</v>
      </c>
      <c r="D48" s="25">
        <f t="shared" si="41"/>
        <v>144.99999999999997</v>
      </c>
      <c r="E48" s="25">
        <f t="shared" si="1"/>
        <v>239.99999999999997</v>
      </c>
      <c r="F48" s="2">
        <f t="shared" si="2"/>
        <v>2.479166666666667</v>
      </c>
      <c r="G48" s="3">
        <f t="shared" si="3"/>
        <v>359.47916666666669</v>
      </c>
      <c r="H48" s="3">
        <f t="shared" si="4"/>
        <v>74.375000000000014</v>
      </c>
      <c r="I48" s="3">
        <f t="shared" si="21"/>
        <v>718.95833333333337</v>
      </c>
      <c r="J48" s="3">
        <f t="shared" si="22"/>
        <v>148.75000000000003</v>
      </c>
      <c r="K48" s="4">
        <f t="shared" si="5"/>
        <v>207060</v>
      </c>
      <c r="L48" s="4">
        <f t="shared" si="6"/>
        <v>42840.000000000007</v>
      </c>
      <c r="M48" s="7">
        <f t="shared" si="7"/>
        <v>0</v>
      </c>
      <c r="N48" s="7">
        <f t="shared" si="8"/>
        <v>0</v>
      </c>
      <c r="O48" s="7">
        <f t="shared" si="9"/>
        <v>0</v>
      </c>
      <c r="P48" s="7">
        <f t="shared" si="23"/>
        <v>0</v>
      </c>
      <c r="Q48" s="9">
        <f t="shared" si="10"/>
        <v>0</v>
      </c>
      <c r="R48" s="9">
        <f t="shared" si="11"/>
        <v>0</v>
      </c>
      <c r="S48" s="9">
        <f t="shared" si="12"/>
        <v>0</v>
      </c>
      <c r="T48" s="1">
        <f t="shared" si="13"/>
        <v>0</v>
      </c>
      <c r="U48" s="9">
        <f t="shared" si="14"/>
        <v>0</v>
      </c>
      <c r="V48" s="9">
        <f t="shared" si="15"/>
        <v>0</v>
      </c>
      <c r="W48" s="1">
        <f t="shared" si="16"/>
        <v>0</v>
      </c>
      <c r="X48" s="9">
        <f t="shared" si="24"/>
        <v>0</v>
      </c>
      <c r="Y48" s="10">
        <f t="shared" si="25"/>
        <v>0</v>
      </c>
      <c r="Z48" s="10">
        <f t="shared" si="26"/>
        <v>0</v>
      </c>
      <c r="AA48" s="9">
        <f t="shared" si="27"/>
        <v>0</v>
      </c>
      <c r="AB48" s="36" t="e">
        <f t="shared" si="17"/>
        <v>#DIV/0!</v>
      </c>
      <c r="AC48" s="7">
        <f t="shared" si="18"/>
        <v>0</v>
      </c>
      <c r="AD48" s="44">
        <f t="shared" si="19"/>
        <v>0</v>
      </c>
      <c r="AE48" s="44">
        <f t="shared" si="20"/>
        <v>0</v>
      </c>
      <c r="AF48" s="44">
        <f t="shared" si="28"/>
        <v>0</v>
      </c>
      <c r="AG48" s="44">
        <f t="shared" si="29"/>
        <v>0</v>
      </c>
      <c r="AH48" s="61"/>
      <c r="AJ48" s="2">
        <f t="shared" si="30"/>
        <v>0</v>
      </c>
      <c r="AK48" s="2">
        <f t="shared" si="31"/>
        <v>0</v>
      </c>
      <c r="AL48" s="2">
        <f t="shared" si="32"/>
        <v>0</v>
      </c>
      <c r="AM48" s="2">
        <f t="shared" si="33"/>
        <v>0</v>
      </c>
      <c r="AN48" s="11" t="e">
        <f t="shared" si="34"/>
        <v>#DIV/0!</v>
      </c>
      <c r="AP48" s="2">
        <f t="shared" si="35"/>
        <v>0</v>
      </c>
      <c r="AQ48" s="2">
        <f t="shared" si="36"/>
        <v>0</v>
      </c>
      <c r="AR48" s="2">
        <f t="shared" si="37"/>
        <v>0</v>
      </c>
      <c r="AS48" s="2">
        <f t="shared" si="38"/>
        <v>0</v>
      </c>
      <c r="AT48" s="11" t="e">
        <f t="shared" si="39"/>
        <v>#DIV/0!</v>
      </c>
    </row>
    <row r="49" spans="2:46" s="2" customFormat="1" x14ac:dyDescent="0.25">
      <c r="B49" s="26" t="s">
        <v>32</v>
      </c>
      <c r="C49" s="27">
        <v>150</v>
      </c>
      <c r="D49" s="25">
        <f t="shared" si="41"/>
        <v>150</v>
      </c>
      <c r="E49" s="25">
        <f t="shared" si="1"/>
        <v>245</v>
      </c>
      <c r="F49" s="2">
        <f t="shared" si="2"/>
        <v>2.4285714285714284</v>
      </c>
      <c r="G49" s="3">
        <f t="shared" si="3"/>
        <v>364.28571428571428</v>
      </c>
      <c r="H49" s="3">
        <f t="shared" si="4"/>
        <v>72.857142857142847</v>
      </c>
      <c r="I49" s="3">
        <f t="shared" si="21"/>
        <v>728.57142857142856</v>
      </c>
      <c r="J49" s="3">
        <f t="shared" si="22"/>
        <v>145.71428571428569</v>
      </c>
      <c r="K49" s="4">
        <f t="shared" si="5"/>
        <v>209828.57142857142</v>
      </c>
      <c r="L49" s="4">
        <f t="shared" si="6"/>
        <v>41965.714285714283</v>
      </c>
      <c r="M49" s="7">
        <f t="shared" si="7"/>
        <v>0</v>
      </c>
      <c r="N49" s="7">
        <f t="shared" si="8"/>
        <v>0</v>
      </c>
      <c r="O49" s="7">
        <f t="shared" si="9"/>
        <v>0</v>
      </c>
      <c r="P49" s="7">
        <f t="shared" si="23"/>
        <v>0</v>
      </c>
      <c r="Q49" s="9">
        <f t="shared" si="10"/>
        <v>0</v>
      </c>
      <c r="R49" s="9">
        <f t="shared" si="11"/>
        <v>0</v>
      </c>
      <c r="S49" s="9">
        <f t="shared" si="12"/>
        <v>0</v>
      </c>
      <c r="T49" s="1">
        <f t="shared" si="13"/>
        <v>0</v>
      </c>
      <c r="U49" s="9">
        <f t="shared" si="14"/>
        <v>0</v>
      </c>
      <c r="V49" s="9">
        <f t="shared" si="15"/>
        <v>0</v>
      </c>
      <c r="W49" s="1">
        <f t="shared" si="16"/>
        <v>0</v>
      </c>
      <c r="X49" s="9">
        <f t="shared" si="24"/>
        <v>0</v>
      </c>
      <c r="Y49" s="10">
        <f t="shared" si="25"/>
        <v>0</v>
      </c>
      <c r="Z49" s="10">
        <f t="shared" si="26"/>
        <v>0</v>
      </c>
      <c r="AA49" s="9">
        <f t="shared" si="27"/>
        <v>0</v>
      </c>
      <c r="AB49" s="36" t="e">
        <f t="shared" si="17"/>
        <v>#DIV/0!</v>
      </c>
      <c r="AC49" s="7">
        <f t="shared" si="18"/>
        <v>0</v>
      </c>
      <c r="AD49" s="44">
        <f t="shared" si="19"/>
        <v>0</v>
      </c>
      <c r="AE49" s="44">
        <f t="shared" si="20"/>
        <v>0</v>
      </c>
      <c r="AF49" s="44">
        <f t="shared" si="28"/>
        <v>0</v>
      </c>
      <c r="AG49" s="44">
        <f t="shared" si="29"/>
        <v>0</v>
      </c>
      <c r="AH49" s="61"/>
      <c r="AJ49" s="2">
        <f t="shared" si="30"/>
        <v>0</v>
      </c>
      <c r="AK49" s="2">
        <f t="shared" si="31"/>
        <v>0</v>
      </c>
      <c r="AL49" s="2">
        <f t="shared" si="32"/>
        <v>0</v>
      </c>
      <c r="AM49" s="2">
        <f t="shared" si="33"/>
        <v>0</v>
      </c>
      <c r="AN49" s="11" t="e">
        <f t="shared" si="34"/>
        <v>#DIV/0!</v>
      </c>
      <c r="AP49" s="2">
        <f t="shared" si="35"/>
        <v>0</v>
      </c>
      <c r="AQ49" s="2">
        <f t="shared" si="36"/>
        <v>0</v>
      </c>
      <c r="AR49" s="2">
        <f t="shared" si="37"/>
        <v>0</v>
      </c>
      <c r="AS49" s="2">
        <f t="shared" si="38"/>
        <v>0</v>
      </c>
      <c r="AT49" s="11" t="e">
        <f t="shared" si="39"/>
        <v>#DIV/0!</v>
      </c>
    </row>
    <row r="50" spans="2:46" s="2" customFormat="1" x14ac:dyDescent="0.25">
      <c r="B50" s="26" t="s">
        <v>33</v>
      </c>
      <c r="C50" s="27">
        <v>155</v>
      </c>
      <c r="D50" s="25">
        <f t="shared" si="41"/>
        <v>155</v>
      </c>
      <c r="E50" s="25">
        <f t="shared" si="1"/>
        <v>250</v>
      </c>
      <c r="F50" s="2">
        <f t="shared" si="2"/>
        <v>2.38</v>
      </c>
      <c r="G50" s="3">
        <f t="shared" si="3"/>
        <v>368.9</v>
      </c>
      <c r="H50" s="3">
        <f t="shared" si="4"/>
        <v>71.399999999999991</v>
      </c>
      <c r="I50" s="3">
        <f t="shared" si="21"/>
        <v>737.8</v>
      </c>
      <c r="J50" s="3">
        <f t="shared" si="22"/>
        <v>142.79999999999998</v>
      </c>
      <c r="K50" s="4">
        <f t="shared" si="5"/>
        <v>212486.39999999999</v>
      </c>
      <c r="L50" s="4">
        <f t="shared" si="6"/>
        <v>41126.399999999994</v>
      </c>
      <c r="M50" s="7">
        <f t="shared" si="7"/>
        <v>0</v>
      </c>
      <c r="N50" s="7">
        <f t="shared" si="8"/>
        <v>0</v>
      </c>
      <c r="O50" s="7">
        <f t="shared" si="9"/>
        <v>0</v>
      </c>
      <c r="P50" s="7">
        <f t="shared" si="23"/>
        <v>0</v>
      </c>
      <c r="Q50" s="9">
        <f t="shared" si="10"/>
        <v>0</v>
      </c>
      <c r="R50" s="9">
        <f t="shared" si="11"/>
        <v>0</v>
      </c>
      <c r="S50" s="9">
        <f t="shared" si="12"/>
        <v>0</v>
      </c>
      <c r="T50" s="1">
        <f t="shared" si="13"/>
        <v>0</v>
      </c>
      <c r="U50" s="9">
        <f t="shared" si="14"/>
        <v>0</v>
      </c>
      <c r="V50" s="9">
        <f t="shared" si="15"/>
        <v>0</v>
      </c>
      <c r="W50" s="1">
        <f t="shared" si="16"/>
        <v>0</v>
      </c>
      <c r="X50" s="9">
        <f t="shared" si="24"/>
        <v>0</v>
      </c>
      <c r="Y50" s="10">
        <f t="shared" si="25"/>
        <v>0</v>
      </c>
      <c r="Z50" s="10">
        <f t="shared" si="26"/>
        <v>0</v>
      </c>
      <c r="AA50" s="9">
        <f t="shared" si="27"/>
        <v>0</v>
      </c>
      <c r="AB50" s="36" t="e">
        <f t="shared" si="17"/>
        <v>#DIV/0!</v>
      </c>
      <c r="AC50" s="7">
        <f t="shared" si="18"/>
        <v>0</v>
      </c>
      <c r="AD50" s="44">
        <f t="shared" si="19"/>
        <v>0</v>
      </c>
      <c r="AE50" s="44">
        <f t="shared" si="20"/>
        <v>0</v>
      </c>
      <c r="AF50" s="44">
        <f t="shared" si="28"/>
        <v>0</v>
      </c>
      <c r="AG50" s="44">
        <f t="shared" si="29"/>
        <v>0</v>
      </c>
      <c r="AH50" s="61"/>
      <c r="AJ50" s="2">
        <f t="shared" si="30"/>
        <v>0</v>
      </c>
      <c r="AK50" s="2">
        <f t="shared" si="31"/>
        <v>0</v>
      </c>
      <c r="AL50" s="2">
        <f t="shared" si="32"/>
        <v>0</v>
      </c>
      <c r="AM50" s="2">
        <f t="shared" si="33"/>
        <v>0</v>
      </c>
      <c r="AN50" s="11" t="e">
        <f t="shared" si="34"/>
        <v>#DIV/0!</v>
      </c>
      <c r="AP50" s="2">
        <f t="shared" si="35"/>
        <v>0</v>
      </c>
      <c r="AQ50" s="2">
        <f t="shared" si="36"/>
        <v>0</v>
      </c>
      <c r="AR50" s="2">
        <f t="shared" si="37"/>
        <v>0</v>
      </c>
      <c r="AS50" s="2">
        <f t="shared" si="38"/>
        <v>0</v>
      </c>
      <c r="AT50" s="11" t="e">
        <f t="shared" si="39"/>
        <v>#DIV/0!</v>
      </c>
    </row>
    <row r="51" spans="2:46" s="2" customFormat="1" x14ac:dyDescent="0.25">
      <c r="B51" s="26" t="s">
        <v>34</v>
      </c>
      <c r="C51" s="27">
        <v>160</v>
      </c>
      <c r="D51" s="25">
        <f t="shared" si="41"/>
        <v>160</v>
      </c>
      <c r="E51" s="25">
        <f t="shared" si="1"/>
        <v>255</v>
      </c>
      <c r="F51" s="2">
        <f t="shared" si="2"/>
        <v>2.3333333333333335</v>
      </c>
      <c r="G51" s="3">
        <f t="shared" si="3"/>
        <v>373.33333333333337</v>
      </c>
      <c r="H51" s="3">
        <f t="shared" si="4"/>
        <v>70</v>
      </c>
      <c r="I51" s="3">
        <f t="shared" si="21"/>
        <v>746.66666666666674</v>
      </c>
      <c r="J51" s="3">
        <f t="shared" si="22"/>
        <v>140</v>
      </c>
      <c r="K51" s="4">
        <f t="shared" si="5"/>
        <v>215040.00000000003</v>
      </c>
      <c r="L51" s="4">
        <f t="shared" si="6"/>
        <v>40320</v>
      </c>
      <c r="M51" s="7">
        <f t="shared" si="7"/>
        <v>0</v>
      </c>
      <c r="N51" s="7">
        <f t="shared" si="8"/>
        <v>0</v>
      </c>
      <c r="O51" s="7">
        <f t="shared" si="9"/>
        <v>0</v>
      </c>
      <c r="P51" s="7">
        <f t="shared" si="23"/>
        <v>0</v>
      </c>
      <c r="Q51" s="9">
        <f t="shared" si="10"/>
        <v>0</v>
      </c>
      <c r="R51" s="9">
        <f t="shared" si="11"/>
        <v>0</v>
      </c>
      <c r="S51" s="9">
        <f t="shared" si="12"/>
        <v>0</v>
      </c>
      <c r="T51" s="1">
        <f t="shared" si="13"/>
        <v>0</v>
      </c>
      <c r="U51" s="9">
        <f t="shared" si="14"/>
        <v>0</v>
      </c>
      <c r="V51" s="9">
        <f t="shared" si="15"/>
        <v>0</v>
      </c>
      <c r="W51" s="1">
        <f t="shared" si="16"/>
        <v>0</v>
      </c>
      <c r="X51" s="9">
        <f t="shared" si="24"/>
        <v>0</v>
      </c>
      <c r="Y51" s="10">
        <f t="shared" si="25"/>
        <v>0</v>
      </c>
      <c r="Z51" s="10">
        <f t="shared" si="26"/>
        <v>0</v>
      </c>
      <c r="AA51" s="9">
        <f t="shared" si="27"/>
        <v>0</v>
      </c>
      <c r="AB51" s="36" t="e">
        <f t="shared" si="17"/>
        <v>#DIV/0!</v>
      </c>
      <c r="AC51" s="7">
        <f t="shared" si="18"/>
        <v>0</v>
      </c>
      <c r="AD51" s="44">
        <f t="shared" si="19"/>
        <v>0</v>
      </c>
      <c r="AE51" s="44">
        <f t="shared" si="20"/>
        <v>0</v>
      </c>
      <c r="AF51" s="44">
        <f t="shared" si="28"/>
        <v>0</v>
      </c>
      <c r="AG51" s="44">
        <f t="shared" si="29"/>
        <v>0</v>
      </c>
      <c r="AH51" s="61"/>
      <c r="AJ51" s="2">
        <f t="shared" si="30"/>
        <v>0</v>
      </c>
      <c r="AK51" s="2">
        <f t="shared" si="31"/>
        <v>0</v>
      </c>
      <c r="AL51" s="2">
        <f t="shared" si="32"/>
        <v>0</v>
      </c>
      <c r="AM51" s="2">
        <f t="shared" si="33"/>
        <v>0</v>
      </c>
      <c r="AN51" s="11" t="e">
        <f t="shared" si="34"/>
        <v>#DIV/0!</v>
      </c>
      <c r="AP51" s="2">
        <f t="shared" si="35"/>
        <v>0</v>
      </c>
      <c r="AQ51" s="2">
        <f t="shared" si="36"/>
        <v>0</v>
      </c>
      <c r="AR51" s="2">
        <f t="shared" si="37"/>
        <v>0</v>
      </c>
      <c r="AS51" s="2">
        <f t="shared" si="38"/>
        <v>0</v>
      </c>
      <c r="AT51" s="11" t="e">
        <f t="shared" si="39"/>
        <v>#DIV/0!</v>
      </c>
    </row>
    <row r="52" spans="2:46" s="2" customFormat="1" x14ac:dyDescent="0.25">
      <c r="B52" s="26" t="s">
        <v>35</v>
      </c>
      <c r="C52" s="27">
        <v>165</v>
      </c>
      <c r="D52" s="25">
        <f t="shared" si="41"/>
        <v>165</v>
      </c>
      <c r="E52" s="25">
        <f t="shared" ref="E52:E83" si="42">D52+$D$7+$D$8</f>
        <v>260</v>
      </c>
      <c r="F52" s="2">
        <f t="shared" ref="F52:F83" si="43">($D$10-$D$9-$D$12)/E52</f>
        <v>2.2884615384615383</v>
      </c>
      <c r="G52" s="3">
        <f t="shared" ref="G52:G83" si="44">C52*F52</f>
        <v>377.59615384615381</v>
      </c>
      <c r="H52" s="3">
        <f t="shared" ref="H52:H83" si="45">F52*$D$16</f>
        <v>68.653846153846146</v>
      </c>
      <c r="I52" s="3">
        <f t="shared" si="21"/>
        <v>755.19230769230762</v>
      </c>
      <c r="J52" s="3">
        <f t="shared" si="22"/>
        <v>137.30769230769229</v>
      </c>
      <c r="K52" s="4">
        <f t="shared" ref="K52:K83" si="46">I52*$D$14</f>
        <v>217495.3846153846</v>
      </c>
      <c r="L52" s="4">
        <f t="shared" ref="L52:L83" si="47">J52*$D$14</f>
        <v>39544.615384615383</v>
      </c>
      <c r="M52" s="7">
        <f t="shared" ref="M52:M83" si="48">K52*$W$16</f>
        <v>0</v>
      </c>
      <c r="N52" s="7">
        <f t="shared" ref="N52:N83" si="49">$W$11</f>
        <v>0</v>
      </c>
      <c r="O52" s="7">
        <f t="shared" ref="O52:O83" si="50">((L52/$D$16)*($D$7+$D$8))/60*$K$16</f>
        <v>0</v>
      </c>
      <c r="P52" s="7">
        <f t="shared" si="23"/>
        <v>0</v>
      </c>
      <c r="Q52" s="9">
        <f t="shared" ref="Q52:Q83" si="51">ROUND($K$12/100*K52*$K$10,2)</f>
        <v>0</v>
      </c>
      <c r="R52" s="9">
        <f t="shared" ref="R52:R83" si="52">K52*$K$4</f>
        <v>0</v>
      </c>
      <c r="S52" s="9">
        <f t="shared" ref="S52:S83" si="53">K52*$K$5</f>
        <v>0</v>
      </c>
      <c r="T52" s="1">
        <f t="shared" ref="T52:T83" si="54">$K$6</f>
        <v>0</v>
      </c>
      <c r="U52" s="9">
        <f t="shared" ref="U52:U83" si="55">$K$7</f>
        <v>0</v>
      </c>
      <c r="V52" s="9">
        <f t="shared" ref="V52:V83" si="56">$K$8</f>
        <v>0</v>
      </c>
      <c r="W52" s="1">
        <f t="shared" ref="W52:W83" si="57">$K$9</f>
        <v>0</v>
      </c>
      <c r="X52" s="9">
        <f t="shared" si="24"/>
        <v>0</v>
      </c>
      <c r="Y52" s="10">
        <f t="shared" si="25"/>
        <v>0</v>
      </c>
      <c r="Z52" s="10">
        <f t="shared" si="26"/>
        <v>0</v>
      </c>
      <c r="AA52" s="9">
        <f t="shared" si="27"/>
        <v>0</v>
      </c>
      <c r="AB52" s="36" t="e">
        <f t="shared" ref="AB52:AB83" si="58">AA52/X52</f>
        <v>#DIV/0!</v>
      </c>
      <c r="AC52" s="7">
        <f t="shared" ref="AC52:AC83" si="59">X52+AA52</f>
        <v>0</v>
      </c>
      <c r="AD52" s="44">
        <f t="shared" ref="AD52:AD83" si="60">AC52/K52</f>
        <v>0</v>
      </c>
      <c r="AE52" s="44">
        <f t="shared" ref="AE52:AE83" si="61">AC52/L52</f>
        <v>0</v>
      </c>
      <c r="AF52" s="44">
        <f t="shared" si="28"/>
        <v>0</v>
      </c>
      <c r="AG52" s="44">
        <f t="shared" si="29"/>
        <v>0</v>
      </c>
      <c r="AH52" s="61"/>
      <c r="AJ52" s="2">
        <f t="shared" si="30"/>
        <v>0</v>
      </c>
      <c r="AK52" s="2">
        <f t="shared" si="31"/>
        <v>0</v>
      </c>
      <c r="AL52" s="2">
        <f t="shared" si="32"/>
        <v>0</v>
      </c>
      <c r="AM52" s="2">
        <f t="shared" si="33"/>
        <v>0</v>
      </c>
      <c r="AN52" s="11" t="e">
        <f t="shared" si="34"/>
        <v>#DIV/0!</v>
      </c>
      <c r="AP52" s="2">
        <f t="shared" si="35"/>
        <v>0</v>
      </c>
      <c r="AQ52" s="2">
        <f t="shared" si="36"/>
        <v>0</v>
      </c>
      <c r="AR52" s="2">
        <f t="shared" si="37"/>
        <v>0</v>
      </c>
      <c r="AS52" s="2">
        <f t="shared" si="38"/>
        <v>0</v>
      </c>
      <c r="AT52" s="11" t="e">
        <f t="shared" si="39"/>
        <v>#DIV/0!</v>
      </c>
    </row>
    <row r="53" spans="2:46" s="2" customFormat="1" x14ac:dyDescent="0.25">
      <c r="B53" s="26" t="s">
        <v>36</v>
      </c>
      <c r="C53" s="27">
        <v>170</v>
      </c>
      <c r="D53" s="25">
        <f t="shared" si="41"/>
        <v>170.00000000000003</v>
      </c>
      <c r="E53" s="25">
        <f t="shared" si="42"/>
        <v>265</v>
      </c>
      <c r="F53" s="2">
        <f t="shared" si="43"/>
        <v>2.2452830188679247</v>
      </c>
      <c r="G53" s="3">
        <f t="shared" si="44"/>
        <v>381.69811320754718</v>
      </c>
      <c r="H53" s="3">
        <f t="shared" si="45"/>
        <v>67.358490566037744</v>
      </c>
      <c r="I53" s="3">
        <f t="shared" si="21"/>
        <v>763.39622641509436</v>
      </c>
      <c r="J53" s="3">
        <f t="shared" ref="J53:J84" si="62">H53*2</f>
        <v>134.71698113207549</v>
      </c>
      <c r="K53" s="4">
        <f t="shared" si="46"/>
        <v>219858.11320754717</v>
      </c>
      <c r="L53" s="4">
        <f t="shared" si="47"/>
        <v>38798.490566037741</v>
      </c>
      <c r="M53" s="7">
        <f t="shared" si="48"/>
        <v>0</v>
      </c>
      <c r="N53" s="7">
        <f t="shared" si="49"/>
        <v>0</v>
      </c>
      <c r="O53" s="7">
        <f t="shared" si="50"/>
        <v>0</v>
      </c>
      <c r="P53" s="7">
        <f t="shared" si="23"/>
        <v>0</v>
      </c>
      <c r="Q53" s="9">
        <f t="shared" si="51"/>
        <v>0</v>
      </c>
      <c r="R53" s="9">
        <f t="shared" si="52"/>
        <v>0</v>
      </c>
      <c r="S53" s="9">
        <f t="shared" si="53"/>
        <v>0</v>
      </c>
      <c r="T53" s="1">
        <f t="shared" si="54"/>
        <v>0</v>
      </c>
      <c r="U53" s="9">
        <f t="shared" si="55"/>
        <v>0</v>
      </c>
      <c r="V53" s="9">
        <f t="shared" si="56"/>
        <v>0</v>
      </c>
      <c r="W53" s="1">
        <f t="shared" si="57"/>
        <v>0</v>
      </c>
      <c r="X53" s="9">
        <f t="shared" si="24"/>
        <v>0</v>
      </c>
      <c r="Y53" s="10">
        <f t="shared" si="25"/>
        <v>0</v>
      </c>
      <c r="Z53" s="10">
        <f t="shared" si="26"/>
        <v>0</v>
      </c>
      <c r="AA53" s="9">
        <f t="shared" si="27"/>
        <v>0</v>
      </c>
      <c r="AB53" s="36" t="e">
        <f t="shared" si="58"/>
        <v>#DIV/0!</v>
      </c>
      <c r="AC53" s="7">
        <f t="shared" si="59"/>
        <v>0</v>
      </c>
      <c r="AD53" s="44">
        <f t="shared" si="60"/>
        <v>0</v>
      </c>
      <c r="AE53" s="44">
        <f t="shared" si="61"/>
        <v>0</v>
      </c>
      <c r="AF53" s="44">
        <f t="shared" si="28"/>
        <v>0</v>
      </c>
      <c r="AG53" s="44">
        <f t="shared" si="29"/>
        <v>0</v>
      </c>
      <c r="AH53" s="61"/>
      <c r="AJ53" s="2">
        <f t="shared" si="30"/>
        <v>0</v>
      </c>
      <c r="AK53" s="2">
        <f t="shared" si="31"/>
        <v>0</v>
      </c>
      <c r="AL53" s="2">
        <f t="shared" si="32"/>
        <v>0</v>
      </c>
      <c r="AM53" s="2">
        <f t="shared" si="33"/>
        <v>0</v>
      </c>
      <c r="AN53" s="11" t="e">
        <f t="shared" si="34"/>
        <v>#DIV/0!</v>
      </c>
      <c r="AP53" s="2">
        <f t="shared" si="35"/>
        <v>0</v>
      </c>
      <c r="AQ53" s="2">
        <f t="shared" si="36"/>
        <v>0</v>
      </c>
      <c r="AR53" s="2">
        <f t="shared" si="37"/>
        <v>0</v>
      </c>
      <c r="AS53" s="2">
        <f t="shared" si="38"/>
        <v>0</v>
      </c>
      <c r="AT53" s="11" t="e">
        <f t="shared" si="39"/>
        <v>#DIV/0!</v>
      </c>
    </row>
    <row r="54" spans="2:46" s="2" customFormat="1" x14ac:dyDescent="0.25">
      <c r="B54" s="26" t="s">
        <v>37</v>
      </c>
      <c r="C54" s="27">
        <v>175</v>
      </c>
      <c r="D54" s="25">
        <f t="shared" si="41"/>
        <v>175</v>
      </c>
      <c r="E54" s="25">
        <f t="shared" si="42"/>
        <v>270</v>
      </c>
      <c r="F54" s="2">
        <f t="shared" si="43"/>
        <v>2.2037037037037037</v>
      </c>
      <c r="G54" s="3">
        <f t="shared" si="44"/>
        <v>385.64814814814815</v>
      </c>
      <c r="H54" s="3">
        <f t="shared" si="45"/>
        <v>66.111111111111114</v>
      </c>
      <c r="I54" s="3">
        <f>G54*2</f>
        <v>771.2962962962963</v>
      </c>
      <c r="J54" s="3">
        <f t="shared" si="62"/>
        <v>132.22222222222223</v>
      </c>
      <c r="K54" s="4">
        <f t="shared" si="46"/>
        <v>222133.33333333334</v>
      </c>
      <c r="L54" s="4">
        <f t="shared" si="47"/>
        <v>38080</v>
      </c>
      <c r="M54" s="7">
        <f t="shared" si="48"/>
        <v>0</v>
      </c>
      <c r="N54" s="7">
        <f t="shared" si="49"/>
        <v>0</v>
      </c>
      <c r="O54" s="7">
        <f t="shared" si="50"/>
        <v>0</v>
      </c>
      <c r="P54" s="7">
        <f t="shared" si="23"/>
        <v>0</v>
      </c>
      <c r="Q54" s="9">
        <f t="shared" si="51"/>
        <v>0</v>
      </c>
      <c r="R54" s="9">
        <f t="shared" si="52"/>
        <v>0</v>
      </c>
      <c r="S54" s="9">
        <f t="shared" si="53"/>
        <v>0</v>
      </c>
      <c r="T54" s="1">
        <f t="shared" si="54"/>
        <v>0</v>
      </c>
      <c r="U54" s="9">
        <f t="shared" si="55"/>
        <v>0</v>
      </c>
      <c r="V54" s="9">
        <f t="shared" si="56"/>
        <v>0</v>
      </c>
      <c r="W54" s="1">
        <f t="shared" si="57"/>
        <v>0</v>
      </c>
      <c r="X54" s="9">
        <f t="shared" si="24"/>
        <v>0</v>
      </c>
      <c r="Y54" s="10">
        <f t="shared" si="25"/>
        <v>0</v>
      </c>
      <c r="Z54" s="10">
        <f t="shared" si="26"/>
        <v>0</v>
      </c>
      <c r="AA54" s="9">
        <f t="shared" si="27"/>
        <v>0</v>
      </c>
      <c r="AB54" s="36" t="e">
        <f t="shared" si="58"/>
        <v>#DIV/0!</v>
      </c>
      <c r="AC54" s="7">
        <f t="shared" si="59"/>
        <v>0</v>
      </c>
      <c r="AD54" s="44">
        <f t="shared" si="60"/>
        <v>0</v>
      </c>
      <c r="AE54" s="44">
        <f t="shared" si="61"/>
        <v>0</v>
      </c>
      <c r="AF54" s="44">
        <f t="shared" si="28"/>
        <v>0</v>
      </c>
      <c r="AG54" s="44">
        <f t="shared" si="29"/>
        <v>0</v>
      </c>
      <c r="AH54" s="61"/>
      <c r="AJ54" s="2">
        <f t="shared" si="30"/>
        <v>0</v>
      </c>
      <c r="AK54" s="2">
        <f t="shared" si="31"/>
        <v>0</v>
      </c>
      <c r="AL54" s="2">
        <f t="shared" si="32"/>
        <v>0</v>
      </c>
      <c r="AM54" s="2">
        <f t="shared" si="33"/>
        <v>0</v>
      </c>
      <c r="AN54" s="11" t="e">
        <f t="shared" si="34"/>
        <v>#DIV/0!</v>
      </c>
      <c r="AP54" s="2">
        <f t="shared" si="35"/>
        <v>0</v>
      </c>
      <c r="AQ54" s="2">
        <f t="shared" si="36"/>
        <v>0</v>
      </c>
      <c r="AR54" s="2">
        <f t="shared" si="37"/>
        <v>0</v>
      </c>
      <c r="AS54" s="2">
        <f t="shared" si="38"/>
        <v>0</v>
      </c>
      <c r="AT54" s="11" t="e">
        <f t="shared" si="39"/>
        <v>#DIV/0!</v>
      </c>
    </row>
    <row r="55" spans="2:46" s="2" customFormat="1" x14ac:dyDescent="0.25">
      <c r="B55" s="26" t="s">
        <v>38</v>
      </c>
      <c r="C55" s="27">
        <v>180</v>
      </c>
      <c r="D55" s="25">
        <f t="shared" si="41"/>
        <v>180</v>
      </c>
      <c r="E55" s="25">
        <f t="shared" si="42"/>
        <v>275</v>
      </c>
      <c r="F55" s="2">
        <f t="shared" si="43"/>
        <v>2.1636363636363636</v>
      </c>
      <c r="G55" s="3">
        <f t="shared" si="44"/>
        <v>389.45454545454544</v>
      </c>
      <c r="H55" s="3">
        <f t="shared" si="45"/>
        <v>64.909090909090907</v>
      </c>
      <c r="I55" s="3">
        <f t="shared" si="21"/>
        <v>778.90909090909088</v>
      </c>
      <c r="J55" s="3">
        <f t="shared" si="62"/>
        <v>129.81818181818181</v>
      </c>
      <c r="K55" s="4">
        <f t="shared" si="46"/>
        <v>224325.81818181818</v>
      </c>
      <c r="L55" s="4">
        <f t="shared" si="47"/>
        <v>37387.63636363636</v>
      </c>
      <c r="M55" s="7">
        <f t="shared" si="48"/>
        <v>0</v>
      </c>
      <c r="N55" s="7">
        <f t="shared" si="49"/>
        <v>0</v>
      </c>
      <c r="O55" s="7">
        <f t="shared" si="50"/>
        <v>0</v>
      </c>
      <c r="P55" s="7">
        <f t="shared" si="23"/>
        <v>0</v>
      </c>
      <c r="Q55" s="9">
        <f t="shared" si="51"/>
        <v>0</v>
      </c>
      <c r="R55" s="9">
        <f t="shared" si="52"/>
        <v>0</v>
      </c>
      <c r="S55" s="9">
        <f t="shared" si="53"/>
        <v>0</v>
      </c>
      <c r="T55" s="1">
        <f t="shared" si="54"/>
        <v>0</v>
      </c>
      <c r="U55" s="9">
        <f t="shared" si="55"/>
        <v>0</v>
      </c>
      <c r="V55" s="9">
        <f t="shared" si="56"/>
        <v>0</v>
      </c>
      <c r="W55" s="1">
        <f t="shared" si="57"/>
        <v>0</v>
      </c>
      <c r="X55" s="9">
        <f t="shared" si="24"/>
        <v>0</v>
      </c>
      <c r="Y55" s="10">
        <f t="shared" si="25"/>
        <v>0</v>
      </c>
      <c r="Z55" s="10">
        <f t="shared" si="26"/>
        <v>0</v>
      </c>
      <c r="AA55" s="9">
        <f t="shared" si="27"/>
        <v>0</v>
      </c>
      <c r="AB55" s="36" t="e">
        <f t="shared" si="58"/>
        <v>#DIV/0!</v>
      </c>
      <c r="AC55" s="7">
        <f t="shared" si="59"/>
        <v>0</v>
      </c>
      <c r="AD55" s="44">
        <f t="shared" si="60"/>
        <v>0</v>
      </c>
      <c r="AE55" s="44">
        <f t="shared" si="61"/>
        <v>0</v>
      </c>
      <c r="AF55" s="44">
        <f t="shared" si="28"/>
        <v>0</v>
      </c>
      <c r="AG55" s="44">
        <f t="shared" si="29"/>
        <v>0</v>
      </c>
      <c r="AH55" s="61"/>
      <c r="AJ55" s="2">
        <f t="shared" si="30"/>
        <v>0</v>
      </c>
      <c r="AK55" s="2">
        <f t="shared" si="31"/>
        <v>0</v>
      </c>
      <c r="AL55" s="2">
        <f t="shared" si="32"/>
        <v>0</v>
      </c>
      <c r="AM55" s="2">
        <f t="shared" si="33"/>
        <v>0</v>
      </c>
      <c r="AN55" s="11" t="e">
        <f t="shared" si="34"/>
        <v>#DIV/0!</v>
      </c>
      <c r="AP55" s="2">
        <f t="shared" si="35"/>
        <v>0</v>
      </c>
      <c r="AQ55" s="2">
        <f t="shared" si="36"/>
        <v>0</v>
      </c>
      <c r="AR55" s="2">
        <f t="shared" si="37"/>
        <v>0</v>
      </c>
      <c r="AS55" s="2">
        <f t="shared" si="38"/>
        <v>0</v>
      </c>
      <c r="AT55" s="11" t="e">
        <f t="shared" si="39"/>
        <v>#DIV/0!</v>
      </c>
    </row>
    <row r="56" spans="2:46" s="2" customFormat="1" x14ac:dyDescent="0.25">
      <c r="B56" s="26" t="s">
        <v>39</v>
      </c>
      <c r="C56" s="27">
        <v>185</v>
      </c>
      <c r="D56" s="25">
        <f t="shared" si="41"/>
        <v>185.00000000000003</v>
      </c>
      <c r="E56" s="25">
        <f t="shared" si="42"/>
        <v>280</v>
      </c>
      <c r="F56" s="2">
        <f t="shared" si="43"/>
        <v>2.125</v>
      </c>
      <c r="G56" s="3">
        <f t="shared" si="44"/>
        <v>393.125</v>
      </c>
      <c r="H56" s="3">
        <f t="shared" si="45"/>
        <v>63.75</v>
      </c>
      <c r="I56" s="3">
        <f t="shared" si="21"/>
        <v>786.25</v>
      </c>
      <c r="J56" s="3">
        <f t="shared" si="62"/>
        <v>127.5</v>
      </c>
      <c r="K56" s="4">
        <f t="shared" si="46"/>
        <v>226440</v>
      </c>
      <c r="L56" s="4">
        <f t="shared" si="47"/>
        <v>36720</v>
      </c>
      <c r="M56" s="7">
        <f t="shared" si="48"/>
        <v>0</v>
      </c>
      <c r="N56" s="7">
        <f t="shared" si="49"/>
        <v>0</v>
      </c>
      <c r="O56" s="7">
        <f t="shared" si="50"/>
        <v>0</v>
      </c>
      <c r="P56" s="7">
        <f t="shared" si="23"/>
        <v>0</v>
      </c>
      <c r="Q56" s="9">
        <f t="shared" si="51"/>
        <v>0</v>
      </c>
      <c r="R56" s="9">
        <f t="shared" si="52"/>
        <v>0</v>
      </c>
      <c r="S56" s="9">
        <f t="shared" si="53"/>
        <v>0</v>
      </c>
      <c r="T56" s="1">
        <f t="shared" si="54"/>
        <v>0</v>
      </c>
      <c r="U56" s="9">
        <f t="shared" si="55"/>
        <v>0</v>
      </c>
      <c r="V56" s="9">
        <f t="shared" si="56"/>
        <v>0</v>
      </c>
      <c r="W56" s="1">
        <f t="shared" si="57"/>
        <v>0</v>
      </c>
      <c r="X56" s="9">
        <f t="shared" si="24"/>
        <v>0</v>
      </c>
      <c r="Y56" s="10">
        <f t="shared" si="25"/>
        <v>0</v>
      </c>
      <c r="Z56" s="10">
        <f t="shared" si="26"/>
        <v>0</v>
      </c>
      <c r="AA56" s="9">
        <f t="shared" si="27"/>
        <v>0</v>
      </c>
      <c r="AB56" s="36" t="e">
        <f t="shared" si="58"/>
        <v>#DIV/0!</v>
      </c>
      <c r="AC56" s="7">
        <f t="shared" si="59"/>
        <v>0</v>
      </c>
      <c r="AD56" s="44">
        <f t="shared" si="60"/>
        <v>0</v>
      </c>
      <c r="AE56" s="44">
        <f t="shared" si="61"/>
        <v>0</v>
      </c>
      <c r="AF56" s="44">
        <f t="shared" si="28"/>
        <v>0</v>
      </c>
      <c r="AG56" s="44">
        <f t="shared" si="29"/>
        <v>0</v>
      </c>
      <c r="AH56" s="61"/>
      <c r="AJ56" s="2">
        <f t="shared" si="30"/>
        <v>0</v>
      </c>
      <c r="AK56" s="2">
        <f t="shared" si="31"/>
        <v>0</v>
      </c>
      <c r="AL56" s="2">
        <f t="shared" si="32"/>
        <v>0</v>
      </c>
      <c r="AM56" s="2">
        <f t="shared" si="33"/>
        <v>0</v>
      </c>
      <c r="AN56" s="11" t="e">
        <f t="shared" si="34"/>
        <v>#DIV/0!</v>
      </c>
      <c r="AP56" s="2">
        <f t="shared" si="35"/>
        <v>0</v>
      </c>
      <c r="AQ56" s="2">
        <f t="shared" si="36"/>
        <v>0</v>
      </c>
      <c r="AR56" s="2">
        <f t="shared" si="37"/>
        <v>0</v>
      </c>
      <c r="AS56" s="2">
        <f t="shared" si="38"/>
        <v>0</v>
      </c>
      <c r="AT56" s="11" t="e">
        <f t="shared" si="39"/>
        <v>#DIV/0!</v>
      </c>
    </row>
    <row r="57" spans="2:46" s="2" customFormat="1" x14ac:dyDescent="0.25">
      <c r="B57" s="26" t="s">
        <v>40</v>
      </c>
      <c r="C57" s="27">
        <v>190</v>
      </c>
      <c r="D57" s="25">
        <f t="shared" si="41"/>
        <v>189.99999999999997</v>
      </c>
      <c r="E57" s="25">
        <f t="shared" si="42"/>
        <v>285</v>
      </c>
      <c r="F57" s="2">
        <f t="shared" si="43"/>
        <v>2.0877192982456139</v>
      </c>
      <c r="G57" s="3">
        <f t="shared" si="44"/>
        <v>396.66666666666663</v>
      </c>
      <c r="H57" s="3">
        <f t="shared" si="45"/>
        <v>62.631578947368418</v>
      </c>
      <c r="I57" s="3">
        <f t="shared" si="21"/>
        <v>793.33333333333326</v>
      </c>
      <c r="J57" s="3">
        <f t="shared" si="62"/>
        <v>125.26315789473684</v>
      </c>
      <c r="K57" s="4">
        <f t="shared" si="46"/>
        <v>228479.99999999997</v>
      </c>
      <c r="L57" s="4">
        <f t="shared" si="47"/>
        <v>36075.789473684206</v>
      </c>
      <c r="M57" s="7">
        <f t="shared" si="48"/>
        <v>0</v>
      </c>
      <c r="N57" s="7">
        <f t="shared" si="49"/>
        <v>0</v>
      </c>
      <c r="O57" s="7">
        <f t="shared" si="50"/>
        <v>0</v>
      </c>
      <c r="P57" s="7">
        <f t="shared" si="23"/>
        <v>0</v>
      </c>
      <c r="Q57" s="9">
        <f t="shared" si="51"/>
        <v>0</v>
      </c>
      <c r="R57" s="9">
        <f t="shared" si="52"/>
        <v>0</v>
      </c>
      <c r="S57" s="9">
        <f t="shared" si="53"/>
        <v>0</v>
      </c>
      <c r="T57" s="1">
        <f t="shared" si="54"/>
        <v>0</v>
      </c>
      <c r="U57" s="9">
        <f t="shared" si="55"/>
        <v>0</v>
      </c>
      <c r="V57" s="9">
        <f t="shared" si="56"/>
        <v>0</v>
      </c>
      <c r="W57" s="1">
        <f t="shared" si="57"/>
        <v>0</v>
      </c>
      <c r="X57" s="9">
        <f t="shared" si="24"/>
        <v>0</v>
      </c>
      <c r="Y57" s="10">
        <f t="shared" si="25"/>
        <v>0</v>
      </c>
      <c r="Z57" s="10">
        <f t="shared" si="26"/>
        <v>0</v>
      </c>
      <c r="AA57" s="9">
        <f t="shared" si="27"/>
        <v>0</v>
      </c>
      <c r="AB57" s="36" t="e">
        <f t="shared" si="58"/>
        <v>#DIV/0!</v>
      </c>
      <c r="AC57" s="7">
        <f t="shared" si="59"/>
        <v>0</v>
      </c>
      <c r="AD57" s="44">
        <f t="shared" si="60"/>
        <v>0</v>
      </c>
      <c r="AE57" s="44">
        <f t="shared" si="61"/>
        <v>0</v>
      </c>
      <c r="AF57" s="44">
        <f t="shared" si="28"/>
        <v>0</v>
      </c>
      <c r="AG57" s="44">
        <f t="shared" si="29"/>
        <v>0</v>
      </c>
      <c r="AH57" s="61"/>
      <c r="AJ57" s="2">
        <f t="shared" si="30"/>
        <v>0</v>
      </c>
      <c r="AK57" s="2">
        <f t="shared" si="31"/>
        <v>0</v>
      </c>
      <c r="AL57" s="2">
        <f t="shared" si="32"/>
        <v>0</v>
      </c>
      <c r="AM57" s="2">
        <f t="shared" si="33"/>
        <v>0</v>
      </c>
      <c r="AN57" s="11" t="e">
        <f t="shared" si="34"/>
        <v>#DIV/0!</v>
      </c>
      <c r="AP57" s="2">
        <f t="shared" si="35"/>
        <v>0</v>
      </c>
      <c r="AQ57" s="2">
        <f t="shared" si="36"/>
        <v>0</v>
      </c>
      <c r="AR57" s="2">
        <f t="shared" si="37"/>
        <v>0</v>
      </c>
      <c r="AS57" s="2">
        <f t="shared" si="38"/>
        <v>0</v>
      </c>
      <c r="AT57" s="11" t="e">
        <f t="shared" si="39"/>
        <v>#DIV/0!</v>
      </c>
    </row>
    <row r="58" spans="2:46" s="2" customFormat="1" x14ac:dyDescent="0.25">
      <c r="B58" s="26" t="s">
        <v>41</v>
      </c>
      <c r="C58" s="27">
        <v>195</v>
      </c>
      <c r="D58" s="25">
        <f t="shared" si="41"/>
        <v>195</v>
      </c>
      <c r="E58" s="25">
        <f t="shared" si="42"/>
        <v>290</v>
      </c>
      <c r="F58" s="2">
        <f t="shared" si="43"/>
        <v>2.0517241379310347</v>
      </c>
      <c r="G58" s="3">
        <f t="shared" si="44"/>
        <v>400.08620689655174</v>
      </c>
      <c r="H58" s="3">
        <f t="shared" si="45"/>
        <v>61.551724137931039</v>
      </c>
      <c r="I58" s="3">
        <f t="shared" si="21"/>
        <v>800.17241379310349</v>
      </c>
      <c r="J58" s="3">
        <f t="shared" si="62"/>
        <v>123.10344827586208</v>
      </c>
      <c r="K58" s="4">
        <f t="shared" si="46"/>
        <v>230449.6551724138</v>
      </c>
      <c r="L58" s="4">
        <f t="shared" si="47"/>
        <v>35453.793103448275</v>
      </c>
      <c r="M58" s="7">
        <f t="shared" si="48"/>
        <v>0</v>
      </c>
      <c r="N58" s="7">
        <f t="shared" si="49"/>
        <v>0</v>
      </c>
      <c r="O58" s="7">
        <f t="shared" si="50"/>
        <v>0</v>
      </c>
      <c r="P58" s="7">
        <f t="shared" si="23"/>
        <v>0</v>
      </c>
      <c r="Q58" s="9">
        <f t="shared" si="51"/>
        <v>0</v>
      </c>
      <c r="R58" s="9">
        <f t="shared" si="52"/>
        <v>0</v>
      </c>
      <c r="S58" s="9">
        <f t="shared" si="53"/>
        <v>0</v>
      </c>
      <c r="T58" s="1">
        <f t="shared" si="54"/>
        <v>0</v>
      </c>
      <c r="U58" s="9">
        <f t="shared" si="55"/>
        <v>0</v>
      </c>
      <c r="V58" s="9">
        <f t="shared" si="56"/>
        <v>0</v>
      </c>
      <c r="W58" s="1">
        <f t="shared" si="57"/>
        <v>0</v>
      </c>
      <c r="X58" s="9">
        <f t="shared" si="24"/>
        <v>0</v>
      </c>
      <c r="Y58" s="10">
        <f t="shared" si="25"/>
        <v>0</v>
      </c>
      <c r="Z58" s="10">
        <f t="shared" si="26"/>
        <v>0</v>
      </c>
      <c r="AA58" s="9">
        <f t="shared" si="27"/>
        <v>0</v>
      </c>
      <c r="AB58" s="36" t="e">
        <f t="shared" si="58"/>
        <v>#DIV/0!</v>
      </c>
      <c r="AC58" s="7">
        <f t="shared" si="59"/>
        <v>0</v>
      </c>
      <c r="AD58" s="44">
        <f t="shared" si="60"/>
        <v>0</v>
      </c>
      <c r="AE58" s="44">
        <f t="shared" si="61"/>
        <v>0</v>
      </c>
      <c r="AF58" s="44">
        <f t="shared" si="28"/>
        <v>0</v>
      </c>
      <c r="AG58" s="44">
        <f t="shared" si="29"/>
        <v>0</v>
      </c>
      <c r="AH58" s="61"/>
      <c r="AJ58" s="2">
        <f t="shared" si="30"/>
        <v>0</v>
      </c>
      <c r="AK58" s="2">
        <f t="shared" si="31"/>
        <v>0</v>
      </c>
      <c r="AL58" s="2">
        <f t="shared" si="32"/>
        <v>0</v>
      </c>
      <c r="AM58" s="2">
        <f t="shared" si="33"/>
        <v>0</v>
      </c>
      <c r="AN58" s="11" t="e">
        <f t="shared" si="34"/>
        <v>#DIV/0!</v>
      </c>
      <c r="AP58" s="2">
        <f t="shared" si="35"/>
        <v>0</v>
      </c>
      <c r="AQ58" s="2">
        <f t="shared" si="36"/>
        <v>0</v>
      </c>
      <c r="AR58" s="2">
        <f t="shared" si="37"/>
        <v>0</v>
      </c>
      <c r="AS58" s="2">
        <f t="shared" si="38"/>
        <v>0</v>
      </c>
      <c r="AT58" s="11" t="e">
        <f t="shared" si="39"/>
        <v>#DIV/0!</v>
      </c>
    </row>
    <row r="59" spans="2:46" s="2" customFormat="1" x14ac:dyDescent="0.25">
      <c r="B59" s="26" t="s">
        <v>42</v>
      </c>
      <c r="C59" s="27">
        <v>200</v>
      </c>
      <c r="D59" s="25">
        <f t="shared" si="41"/>
        <v>200</v>
      </c>
      <c r="E59" s="25">
        <f t="shared" si="42"/>
        <v>295</v>
      </c>
      <c r="F59" s="2">
        <f t="shared" si="43"/>
        <v>2.0169491525423728</v>
      </c>
      <c r="G59" s="3">
        <f t="shared" si="44"/>
        <v>403.38983050847457</v>
      </c>
      <c r="H59" s="3">
        <f t="shared" si="45"/>
        <v>60.508474576271183</v>
      </c>
      <c r="I59" s="3">
        <f t="shared" si="21"/>
        <v>806.77966101694915</v>
      </c>
      <c r="J59" s="3">
        <f t="shared" si="62"/>
        <v>121.01694915254237</v>
      </c>
      <c r="K59" s="4">
        <f t="shared" si="46"/>
        <v>232352.54237288135</v>
      </c>
      <c r="L59" s="4">
        <f t="shared" si="47"/>
        <v>34852.881355932201</v>
      </c>
      <c r="M59" s="7">
        <f t="shared" si="48"/>
        <v>0</v>
      </c>
      <c r="N59" s="7">
        <f t="shared" si="49"/>
        <v>0</v>
      </c>
      <c r="O59" s="7">
        <f t="shared" si="50"/>
        <v>0</v>
      </c>
      <c r="P59" s="7">
        <f t="shared" si="23"/>
        <v>0</v>
      </c>
      <c r="Q59" s="9">
        <f t="shared" si="51"/>
        <v>0</v>
      </c>
      <c r="R59" s="9">
        <f t="shared" si="52"/>
        <v>0</v>
      </c>
      <c r="S59" s="9">
        <f t="shared" si="53"/>
        <v>0</v>
      </c>
      <c r="T59" s="1">
        <f t="shared" si="54"/>
        <v>0</v>
      </c>
      <c r="U59" s="9">
        <f t="shared" si="55"/>
        <v>0</v>
      </c>
      <c r="V59" s="9">
        <f t="shared" si="56"/>
        <v>0</v>
      </c>
      <c r="W59" s="1">
        <f t="shared" si="57"/>
        <v>0</v>
      </c>
      <c r="X59" s="9">
        <f t="shared" si="24"/>
        <v>0</v>
      </c>
      <c r="Y59" s="10">
        <f t="shared" si="25"/>
        <v>0</v>
      </c>
      <c r="Z59" s="10">
        <f t="shared" si="26"/>
        <v>0</v>
      </c>
      <c r="AA59" s="9">
        <f t="shared" si="27"/>
        <v>0</v>
      </c>
      <c r="AB59" s="36" t="e">
        <f t="shared" si="58"/>
        <v>#DIV/0!</v>
      </c>
      <c r="AC59" s="7">
        <f t="shared" si="59"/>
        <v>0</v>
      </c>
      <c r="AD59" s="44">
        <f t="shared" si="60"/>
        <v>0</v>
      </c>
      <c r="AE59" s="44">
        <f t="shared" si="61"/>
        <v>0</v>
      </c>
      <c r="AF59" s="44">
        <f t="shared" si="28"/>
        <v>0</v>
      </c>
      <c r="AG59" s="44">
        <f t="shared" si="29"/>
        <v>0</v>
      </c>
      <c r="AH59" s="61"/>
      <c r="AJ59" s="2">
        <f t="shared" si="30"/>
        <v>0</v>
      </c>
      <c r="AK59" s="2">
        <f t="shared" si="31"/>
        <v>0</v>
      </c>
      <c r="AL59" s="2">
        <f t="shared" si="32"/>
        <v>0</v>
      </c>
      <c r="AM59" s="2">
        <f t="shared" si="33"/>
        <v>0</v>
      </c>
      <c r="AN59" s="11" t="e">
        <f t="shared" si="34"/>
        <v>#DIV/0!</v>
      </c>
      <c r="AP59" s="2">
        <f t="shared" si="35"/>
        <v>0</v>
      </c>
      <c r="AQ59" s="2">
        <f t="shared" si="36"/>
        <v>0</v>
      </c>
      <c r="AR59" s="2">
        <f t="shared" si="37"/>
        <v>0</v>
      </c>
      <c r="AS59" s="2">
        <f t="shared" si="38"/>
        <v>0</v>
      </c>
      <c r="AT59" s="11" t="e">
        <f t="shared" si="39"/>
        <v>#DIV/0!</v>
      </c>
    </row>
    <row r="60" spans="2:46" s="2" customFormat="1" x14ac:dyDescent="0.25">
      <c r="B60" s="26" t="s">
        <v>43</v>
      </c>
      <c r="C60" s="27">
        <v>205</v>
      </c>
      <c r="D60" s="25">
        <f t="shared" si="41"/>
        <v>204.99999999999997</v>
      </c>
      <c r="E60" s="25">
        <f t="shared" si="42"/>
        <v>300</v>
      </c>
      <c r="F60" s="2">
        <f t="shared" si="43"/>
        <v>1.9833333333333334</v>
      </c>
      <c r="G60" s="3">
        <f t="shared" si="44"/>
        <v>406.58333333333337</v>
      </c>
      <c r="H60" s="3">
        <f t="shared" si="45"/>
        <v>59.5</v>
      </c>
      <c r="I60" s="3">
        <f t="shared" si="21"/>
        <v>813.16666666666674</v>
      </c>
      <c r="J60" s="3">
        <f t="shared" si="62"/>
        <v>119</v>
      </c>
      <c r="K60" s="4">
        <f t="shared" si="46"/>
        <v>234192.00000000003</v>
      </c>
      <c r="L60" s="4">
        <f t="shared" si="47"/>
        <v>34272</v>
      </c>
      <c r="M60" s="7">
        <f t="shared" si="48"/>
        <v>0</v>
      </c>
      <c r="N60" s="7">
        <f t="shared" si="49"/>
        <v>0</v>
      </c>
      <c r="O60" s="7">
        <f t="shared" si="50"/>
        <v>0</v>
      </c>
      <c r="P60" s="7">
        <f t="shared" si="23"/>
        <v>0</v>
      </c>
      <c r="Q60" s="9">
        <f t="shared" si="51"/>
        <v>0</v>
      </c>
      <c r="R60" s="9">
        <f t="shared" si="52"/>
        <v>0</v>
      </c>
      <c r="S60" s="9">
        <f t="shared" si="53"/>
        <v>0</v>
      </c>
      <c r="T60" s="1">
        <f t="shared" si="54"/>
        <v>0</v>
      </c>
      <c r="U60" s="9">
        <f t="shared" si="55"/>
        <v>0</v>
      </c>
      <c r="V60" s="9">
        <f t="shared" si="56"/>
        <v>0</v>
      </c>
      <c r="W60" s="1">
        <f t="shared" si="57"/>
        <v>0</v>
      </c>
      <c r="X60" s="9">
        <f t="shared" si="24"/>
        <v>0</v>
      </c>
      <c r="Y60" s="10">
        <f t="shared" si="25"/>
        <v>0</v>
      </c>
      <c r="Z60" s="10">
        <f t="shared" si="26"/>
        <v>0</v>
      </c>
      <c r="AA60" s="9">
        <f t="shared" si="27"/>
        <v>0</v>
      </c>
      <c r="AB60" s="36" t="e">
        <f t="shared" si="58"/>
        <v>#DIV/0!</v>
      </c>
      <c r="AC60" s="7">
        <f t="shared" si="59"/>
        <v>0</v>
      </c>
      <c r="AD60" s="44">
        <f t="shared" si="60"/>
        <v>0</v>
      </c>
      <c r="AE60" s="44">
        <f t="shared" si="61"/>
        <v>0</v>
      </c>
      <c r="AF60" s="44">
        <f t="shared" si="28"/>
        <v>0</v>
      </c>
      <c r="AG60" s="44">
        <f t="shared" si="29"/>
        <v>0</v>
      </c>
      <c r="AH60" s="61"/>
      <c r="AJ60" s="2">
        <f t="shared" si="30"/>
        <v>0</v>
      </c>
      <c r="AK60" s="2">
        <f t="shared" si="31"/>
        <v>0</v>
      </c>
      <c r="AL60" s="2">
        <f t="shared" si="32"/>
        <v>0</v>
      </c>
      <c r="AM60" s="2">
        <f t="shared" si="33"/>
        <v>0</v>
      </c>
      <c r="AN60" s="11" t="e">
        <f t="shared" si="34"/>
        <v>#DIV/0!</v>
      </c>
      <c r="AP60" s="2">
        <f t="shared" si="35"/>
        <v>0</v>
      </c>
      <c r="AQ60" s="2">
        <f t="shared" si="36"/>
        <v>0</v>
      </c>
      <c r="AR60" s="2">
        <f t="shared" si="37"/>
        <v>0</v>
      </c>
      <c r="AS60" s="2">
        <f t="shared" si="38"/>
        <v>0</v>
      </c>
      <c r="AT60" s="11" t="e">
        <f t="shared" si="39"/>
        <v>#DIV/0!</v>
      </c>
    </row>
    <row r="61" spans="2:46" s="2" customFormat="1" x14ac:dyDescent="0.25">
      <c r="B61" s="26" t="s">
        <v>44</v>
      </c>
      <c r="C61" s="27">
        <v>210</v>
      </c>
      <c r="D61" s="25">
        <f t="shared" si="41"/>
        <v>210</v>
      </c>
      <c r="E61" s="25">
        <f t="shared" si="42"/>
        <v>305</v>
      </c>
      <c r="F61" s="2">
        <f t="shared" si="43"/>
        <v>1.9508196721311475</v>
      </c>
      <c r="G61" s="3">
        <f t="shared" si="44"/>
        <v>409.67213114754099</v>
      </c>
      <c r="H61" s="3">
        <f t="shared" si="45"/>
        <v>58.524590163934427</v>
      </c>
      <c r="I61" s="3">
        <f t="shared" si="21"/>
        <v>819.34426229508199</v>
      </c>
      <c r="J61" s="3">
        <f t="shared" si="62"/>
        <v>117.04918032786885</v>
      </c>
      <c r="K61" s="4">
        <f t="shared" si="46"/>
        <v>235971.14754098363</v>
      </c>
      <c r="L61" s="4">
        <f t="shared" si="47"/>
        <v>33710.163934426229</v>
      </c>
      <c r="M61" s="7">
        <f t="shared" si="48"/>
        <v>0</v>
      </c>
      <c r="N61" s="7">
        <f t="shared" si="49"/>
        <v>0</v>
      </c>
      <c r="O61" s="7">
        <f t="shared" si="50"/>
        <v>0</v>
      </c>
      <c r="P61" s="7">
        <f t="shared" si="23"/>
        <v>0</v>
      </c>
      <c r="Q61" s="9">
        <f t="shared" si="51"/>
        <v>0</v>
      </c>
      <c r="R61" s="9">
        <f t="shared" si="52"/>
        <v>0</v>
      </c>
      <c r="S61" s="9">
        <f t="shared" si="53"/>
        <v>0</v>
      </c>
      <c r="T61" s="1">
        <f t="shared" si="54"/>
        <v>0</v>
      </c>
      <c r="U61" s="9">
        <f t="shared" si="55"/>
        <v>0</v>
      </c>
      <c r="V61" s="9">
        <f t="shared" si="56"/>
        <v>0</v>
      </c>
      <c r="W61" s="1">
        <f t="shared" si="57"/>
        <v>0</v>
      </c>
      <c r="X61" s="9">
        <f t="shared" si="24"/>
        <v>0</v>
      </c>
      <c r="Y61" s="10">
        <f t="shared" si="25"/>
        <v>0</v>
      </c>
      <c r="Z61" s="10">
        <f t="shared" si="26"/>
        <v>0</v>
      </c>
      <c r="AA61" s="9">
        <f t="shared" si="27"/>
        <v>0</v>
      </c>
      <c r="AB61" s="36" t="e">
        <f t="shared" si="58"/>
        <v>#DIV/0!</v>
      </c>
      <c r="AC61" s="7">
        <f t="shared" si="59"/>
        <v>0</v>
      </c>
      <c r="AD61" s="44">
        <f t="shared" si="60"/>
        <v>0</v>
      </c>
      <c r="AE61" s="44">
        <f t="shared" si="61"/>
        <v>0</v>
      </c>
      <c r="AF61" s="44">
        <f t="shared" si="28"/>
        <v>0</v>
      </c>
      <c r="AG61" s="44">
        <f t="shared" si="29"/>
        <v>0</v>
      </c>
      <c r="AH61" s="61"/>
      <c r="AJ61" s="2">
        <f t="shared" si="30"/>
        <v>0</v>
      </c>
      <c r="AK61" s="2">
        <f t="shared" si="31"/>
        <v>0</v>
      </c>
      <c r="AL61" s="2">
        <f t="shared" si="32"/>
        <v>0</v>
      </c>
      <c r="AM61" s="2">
        <f t="shared" si="33"/>
        <v>0</v>
      </c>
      <c r="AN61" s="11" t="e">
        <f t="shared" si="34"/>
        <v>#DIV/0!</v>
      </c>
      <c r="AP61" s="2">
        <f t="shared" si="35"/>
        <v>0</v>
      </c>
      <c r="AQ61" s="2">
        <f t="shared" si="36"/>
        <v>0</v>
      </c>
      <c r="AR61" s="2">
        <f t="shared" si="37"/>
        <v>0</v>
      </c>
      <c r="AS61" s="2">
        <f t="shared" si="38"/>
        <v>0</v>
      </c>
      <c r="AT61" s="11" t="e">
        <f t="shared" si="39"/>
        <v>#DIV/0!</v>
      </c>
    </row>
    <row r="62" spans="2:46" s="2" customFormat="1" ht="15.75" thickBot="1" x14ac:dyDescent="0.3">
      <c r="B62" s="26" t="s">
        <v>45</v>
      </c>
      <c r="C62" s="27">
        <v>215</v>
      </c>
      <c r="D62" s="25">
        <f t="shared" si="41"/>
        <v>215</v>
      </c>
      <c r="E62" s="25">
        <f t="shared" si="42"/>
        <v>310</v>
      </c>
      <c r="F62" s="2">
        <f t="shared" si="43"/>
        <v>1.9193548387096775</v>
      </c>
      <c r="G62" s="3">
        <f t="shared" si="44"/>
        <v>412.66129032258067</v>
      </c>
      <c r="H62" s="3">
        <f t="shared" si="45"/>
        <v>57.580645161290327</v>
      </c>
      <c r="I62" s="3">
        <f t="shared" si="21"/>
        <v>825.32258064516134</v>
      </c>
      <c r="J62" s="3">
        <f t="shared" si="62"/>
        <v>115.16129032258065</v>
      </c>
      <c r="K62" s="4">
        <f t="shared" si="46"/>
        <v>237692.90322580645</v>
      </c>
      <c r="L62" s="4">
        <f t="shared" si="47"/>
        <v>33166.451612903227</v>
      </c>
      <c r="M62" s="7">
        <f t="shared" si="48"/>
        <v>0</v>
      </c>
      <c r="N62" s="7">
        <f t="shared" si="49"/>
        <v>0</v>
      </c>
      <c r="O62" s="7">
        <f t="shared" si="50"/>
        <v>0</v>
      </c>
      <c r="P62" s="7">
        <f t="shared" si="23"/>
        <v>0</v>
      </c>
      <c r="Q62" s="9">
        <f t="shared" si="51"/>
        <v>0</v>
      </c>
      <c r="R62" s="9">
        <f t="shared" si="52"/>
        <v>0</v>
      </c>
      <c r="S62" s="9">
        <f t="shared" si="53"/>
        <v>0</v>
      </c>
      <c r="T62" s="1">
        <f t="shared" si="54"/>
        <v>0</v>
      </c>
      <c r="U62" s="9">
        <f t="shared" si="55"/>
        <v>0</v>
      </c>
      <c r="V62" s="9">
        <f t="shared" si="56"/>
        <v>0</v>
      </c>
      <c r="W62" s="1">
        <f t="shared" si="57"/>
        <v>0</v>
      </c>
      <c r="X62" s="9">
        <f t="shared" si="24"/>
        <v>0</v>
      </c>
      <c r="Y62" s="10">
        <f t="shared" si="25"/>
        <v>0</v>
      </c>
      <c r="Z62" s="10">
        <f t="shared" si="26"/>
        <v>0</v>
      </c>
      <c r="AA62" s="9">
        <f t="shared" si="27"/>
        <v>0</v>
      </c>
      <c r="AB62" s="36" t="e">
        <f t="shared" si="58"/>
        <v>#DIV/0!</v>
      </c>
      <c r="AC62" s="7">
        <f t="shared" si="59"/>
        <v>0</v>
      </c>
      <c r="AD62" s="44">
        <f t="shared" si="60"/>
        <v>0</v>
      </c>
      <c r="AE62" s="44">
        <f t="shared" si="61"/>
        <v>0</v>
      </c>
      <c r="AF62" s="44">
        <f t="shared" si="28"/>
        <v>0</v>
      </c>
      <c r="AG62" s="44">
        <f t="shared" si="29"/>
        <v>0</v>
      </c>
      <c r="AH62" s="61"/>
      <c r="AJ62" s="2">
        <f t="shared" si="30"/>
        <v>0</v>
      </c>
      <c r="AK62" s="2">
        <f t="shared" si="31"/>
        <v>0</v>
      </c>
      <c r="AL62" s="2">
        <f t="shared" si="32"/>
        <v>0</v>
      </c>
      <c r="AM62" s="2">
        <f t="shared" si="33"/>
        <v>0</v>
      </c>
      <c r="AN62" s="11" t="e">
        <f t="shared" si="34"/>
        <v>#DIV/0!</v>
      </c>
      <c r="AP62" s="2">
        <f t="shared" si="35"/>
        <v>0</v>
      </c>
      <c r="AQ62" s="2">
        <f t="shared" si="36"/>
        <v>0</v>
      </c>
      <c r="AR62" s="2">
        <f t="shared" si="37"/>
        <v>0</v>
      </c>
      <c r="AS62" s="2">
        <f t="shared" si="38"/>
        <v>0</v>
      </c>
      <c r="AT62" s="11" t="e">
        <f t="shared" si="39"/>
        <v>#DIV/0!</v>
      </c>
    </row>
    <row r="63" spans="2:46" s="2" customFormat="1" ht="16.5" thickTop="1" thickBot="1" x14ac:dyDescent="0.3">
      <c r="B63" s="65" t="s">
        <v>46</v>
      </c>
      <c r="C63" s="27">
        <v>220</v>
      </c>
      <c r="D63" s="25">
        <f t="shared" si="41"/>
        <v>219.99999999999997</v>
      </c>
      <c r="E63" s="25">
        <f t="shared" si="42"/>
        <v>315</v>
      </c>
      <c r="F63" s="2">
        <f t="shared" si="43"/>
        <v>1.8888888888888888</v>
      </c>
      <c r="G63" s="3">
        <f t="shared" si="44"/>
        <v>415.55555555555554</v>
      </c>
      <c r="H63" s="3">
        <f t="shared" si="45"/>
        <v>56.666666666666664</v>
      </c>
      <c r="I63" s="3">
        <f t="shared" si="21"/>
        <v>831.11111111111109</v>
      </c>
      <c r="J63" s="3">
        <f t="shared" si="62"/>
        <v>113.33333333333333</v>
      </c>
      <c r="K63" s="4">
        <f t="shared" si="46"/>
        <v>239360</v>
      </c>
      <c r="L63" s="4">
        <f t="shared" si="47"/>
        <v>32640</v>
      </c>
      <c r="M63" s="7">
        <f t="shared" si="48"/>
        <v>0</v>
      </c>
      <c r="N63" s="7">
        <f t="shared" si="49"/>
        <v>0</v>
      </c>
      <c r="O63" s="7">
        <f t="shared" si="50"/>
        <v>0</v>
      </c>
      <c r="P63" s="7">
        <f t="shared" si="23"/>
        <v>0</v>
      </c>
      <c r="Q63" s="9">
        <f t="shared" si="51"/>
        <v>0</v>
      </c>
      <c r="R63" s="9">
        <f t="shared" si="52"/>
        <v>0</v>
      </c>
      <c r="S63" s="9">
        <f t="shared" si="53"/>
        <v>0</v>
      </c>
      <c r="T63" s="1">
        <f t="shared" si="54"/>
        <v>0</v>
      </c>
      <c r="U63" s="9">
        <f t="shared" si="55"/>
        <v>0</v>
      </c>
      <c r="V63" s="9">
        <f t="shared" si="56"/>
        <v>0</v>
      </c>
      <c r="W63" s="1">
        <f t="shared" si="57"/>
        <v>0</v>
      </c>
      <c r="X63" s="9">
        <f t="shared" si="24"/>
        <v>0</v>
      </c>
      <c r="Y63" s="10">
        <f t="shared" si="25"/>
        <v>0</v>
      </c>
      <c r="Z63" s="10">
        <f t="shared" si="26"/>
        <v>0</v>
      </c>
      <c r="AA63" s="9">
        <f t="shared" si="27"/>
        <v>0</v>
      </c>
      <c r="AB63" s="36" t="e">
        <f t="shared" si="58"/>
        <v>#DIV/0!</v>
      </c>
      <c r="AC63" s="7">
        <f t="shared" si="59"/>
        <v>0</v>
      </c>
      <c r="AD63" s="44">
        <f t="shared" si="60"/>
        <v>0</v>
      </c>
      <c r="AE63" s="64">
        <f t="shared" si="61"/>
        <v>0</v>
      </c>
      <c r="AF63" s="44">
        <f t="shared" si="28"/>
        <v>0</v>
      </c>
      <c r="AG63" s="44">
        <f t="shared" si="29"/>
        <v>0</v>
      </c>
      <c r="AH63" s="61"/>
      <c r="AJ63" s="2">
        <f t="shared" si="30"/>
        <v>0</v>
      </c>
      <c r="AK63" s="2">
        <f t="shared" si="31"/>
        <v>0</v>
      </c>
      <c r="AL63" s="2">
        <f t="shared" si="32"/>
        <v>0</v>
      </c>
      <c r="AM63" s="2">
        <f t="shared" si="33"/>
        <v>0</v>
      </c>
      <c r="AN63" s="11" t="e">
        <f t="shared" si="34"/>
        <v>#DIV/0!</v>
      </c>
      <c r="AP63" s="2">
        <f t="shared" si="35"/>
        <v>0</v>
      </c>
      <c r="AQ63" s="2">
        <f t="shared" si="36"/>
        <v>0</v>
      </c>
      <c r="AR63" s="2">
        <f t="shared" si="37"/>
        <v>0</v>
      </c>
      <c r="AS63" s="2">
        <f t="shared" si="38"/>
        <v>0</v>
      </c>
      <c r="AT63" s="11" t="e">
        <f t="shared" si="39"/>
        <v>#DIV/0!</v>
      </c>
    </row>
    <row r="64" spans="2:46" s="2" customFormat="1" x14ac:dyDescent="0.25">
      <c r="B64" s="26" t="s">
        <v>47</v>
      </c>
      <c r="C64" s="27">
        <v>225</v>
      </c>
      <c r="D64" s="25">
        <f t="shared" si="41"/>
        <v>225</v>
      </c>
      <c r="E64" s="25">
        <f t="shared" si="42"/>
        <v>320</v>
      </c>
      <c r="F64" s="2">
        <f t="shared" si="43"/>
        <v>1.859375</v>
      </c>
      <c r="G64" s="3">
        <f t="shared" si="44"/>
        <v>418.359375</v>
      </c>
      <c r="H64" s="3">
        <f t="shared" si="45"/>
        <v>55.78125</v>
      </c>
      <c r="I64" s="3">
        <f t="shared" si="21"/>
        <v>836.71875</v>
      </c>
      <c r="J64" s="3">
        <f t="shared" si="62"/>
        <v>111.5625</v>
      </c>
      <c r="K64" s="4">
        <f t="shared" si="46"/>
        <v>240975</v>
      </c>
      <c r="L64" s="4">
        <f t="shared" si="47"/>
        <v>32130</v>
      </c>
      <c r="M64" s="7">
        <f t="shared" si="48"/>
        <v>0</v>
      </c>
      <c r="N64" s="7">
        <f t="shared" si="49"/>
        <v>0</v>
      </c>
      <c r="O64" s="7">
        <f t="shared" si="50"/>
        <v>0</v>
      </c>
      <c r="P64" s="7">
        <f t="shared" si="23"/>
        <v>0</v>
      </c>
      <c r="Q64" s="9">
        <f t="shared" si="51"/>
        <v>0</v>
      </c>
      <c r="R64" s="9">
        <f t="shared" si="52"/>
        <v>0</v>
      </c>
      <c r="S64" s="9">
        <f t="shared" si="53"/>
        <v>0</v>
      </c>
      <c r="T64" s="1">
        <f t="shared" si="54"/>
        <v>0</v>
      </c>
      <c r="U64" s="9">
        <f t="shared" si="55"/>
        <v>0</v>
      </c>
      <c r="V64" s="9">
        <f t="shared" si="56"/>
        <v>0</v>
      </c>
      <c r="W64" s="1">
        <f t="shared" si="57"/>
        <v>0</v>
      </c>
      <c r="X64" s="9">
        <f t="shared" si="24"/>
        <v>0</v>
      </c>
      <c r="Y64" s="10">
        <f t="shared" si="25"/>
        <v>0</v>
      </c>
      <c r="Z64" s="10">
        <f t="shared" si="26"/>
        <v>0</v>
      </c>
      <c r="AA64" s="9">
        <f t="shared" si="27"/>
        <v>0</v>
      </c>
      <c r="AB64" s="36" t="e">
        <f t="shared" si="58"/>
        <v>#DIV/0!</v>
      </c>
      <c r="AC64" s="7">
        <f t="shared" si="59"/>
        <v>0</v>
      </c>
      <c r="AD64" s="44">
        <f t="shared" si="60"/>
        <v>0</v>
      </c>
      <c r="AE64" s="44">
        <f t="shared" si="61"/>
        <v>0</v>
      </c>
      <c r="AF64" s="44">
        <f t="shared" si="28"/>
        <v>0</v>
      </c>
      <c r="AG64" s="44">
        <f t="shared" si="29"/>
        <v>0</v>
      </c>
      <c r="AH64" s="61"/>
      <c r="AJ64" s="2">
        <f t="shared" si="30"/>
        <v>0</v>
      </c>
      <c r="AK64" s="2">
        <f t="shared" si="31"/>
        <v>0</v>
      </c>
      <c r="AL64" s="2">
        <f t="shared" si="32"/>
        <v>0</v>
      </c>
      <c r="AM64" s="2">
        <f t="shared" si="33"/>
        <v>0</v>
      </c>
      <c r="AN64" s="11" t="e">
        <f t="shared" si="34"/>
        <v>#DIV/0!</v>
      </c>
      <c r="AP64" s="2">
        <f t="shared" si="35"/>
        <v>0</v>
      </c>
      <c r="AQ64" s="2">
        <f t="shared" si="36"/>
        <v>0</v>
      </c>
      <c r="AR64" s="2">
        <f t="shared" si="37"/>
        <v>0</v>
      </c>
      <c r="AS64" s="2">
        <f t="shared" si="38"/>
        <v>0</v>
      </c>
      <c r="AT64" s="11" t="e">
        <f t="shared" si="39"/>
        <v>#DIV/0!</v>
      </c>
    </row>
    <row r="65" spans="2:46" s="2" customFormat="1" x14ac:dyDescent="0.25">
      <c r="B65" s="26" t="s">
        <v>48</v>
      </c>
      <c r="C65" s="27">
        <v>230</v>
      </c>
      <c r="D65" s="25">
        <f t="shared" si="41"/>
        <v>230</v>
      </c>
      <c r="E65" s="25">
        <f t="shared" si="42"/>
        <v>325</v>
      </c>
      <c r="F65" s="2">
        <f t="shared" si="43"/>
        <v>1.8307692307692307</v>
      </c>
      <c r="G65" s="3">
        <f t="shared" si="44"/>
        <v>421.07692307692304</v>
      </c>
      <c r="H65" s="3">
        <f t="shared" si="45"/>
        <v>54.92307692307692</v>
      </c>
      <c r="I65" s="3">
        <f t="shared" si="21"/>
        <v>842.15384615384608</v>
      </c>
      <c r="J65" s="3">
        <f t="shared" si="62"/>
        <v>109.84615384615384</v>
      </c>
      <c r="K65" s="4">
        <f t="shared" si="46"/>
        <v>242540.30769230766</v>
      </c>
      <c r="L65" s="4">
        <f t="shared" si="47"/>
        <v>31635.692307692305</v>
      </c>
      <c r="M65" s="7">
        <f t="shared" si="48"/>
        <v>0</v>
      </c>
      <c r="N65" s="7">
        <f t="shared" si="49"/>
        <v>0</v>
      </c>
      <c r="O65" s="7">
        <f t="shared" si="50"/>
        <v>0</v>
      </c>
      <c r="P65" s="7">
        <f t="shared" si="23"/>
        <v>0</v>
      </c>
      <c r="Q65" s="9">
        <f t="shared" si="51"/>
        <v>0</v>
      </c>
      <c r="R65" s="9">
        <f t="shared" si="52"/>
        <v>0</v>
      </c>
      <c r="S65" s="9">
        <f t="shared" si="53"/>
        <v>0</v>
      </c>
      <c r="T65" s="1">
        <f t="shared" si="54"/>
        <v>0</v>
      </c>
      <c r="U65" s="9">
        <f t="shared" si="55"/>
        <v>0</v>
      </c>
      <c r="V65" s="9">
        <f t="shared" si="56"/>
        <v>0</v>
      </c>
      <c r="W65" s="1">
        <f t="shared" si="57"/>
        <v>0</v>
      </c>
      <c r="X65" s="9">
        <f t="shared" si="24"/>
        <v>0</v>
      </c>
      <c r="Y65" s="10">
        <f t="shared" si="25"/>
        <v>0</v>
      </c>
      <c r="Z65" s="10">
        <f t="shared" si="26"/>
        <v>0</v>
      </c>
      <c r="AA65" s="9">
        <f t="shared" si="27"/>
        <v>0</v>
      </c>
      <c r="AB65" s="36" t="e">
        <f t="shared" si="58"/>
        <v>#DIV/0!</v>
      </c>
      <c r="AC65" s="7">
        <f t="shared" si="59"/>
        <v>0</v>
      </c>
      <c r="AD65" s="44">
        <f t="shared" si="60"/>
        <v>0</v>
      </c>
      <c r="AE65" s="44">
        <f t="shared" si="61"/>
        <v>0</v>
      </c>
      <c r="AF65" s="44">
        <f t="shared" si="28"/>
        <v>0</v>
      </c>
      <c r="AG65" s="44">
        <f t="shared" si="29"/>
        <v>0</v>
      </c>
      <c r="AH65" s="61"/>
      <c r="AJ65" s="2">
        <f t="shared" si="30"/>
        <v>0</v>
      </c>
      <c r="AK65" s="2">
        <f t="shared" si="31"/>
        <v>0</v>
      </c>
      <c r="AL65" s="2">
        <f t="shared" si="32"/>
        <v>0</v>
      </c>
      <c r="AM65" s="2">
        <f t="shared" si="33"/>
        <v>0</v>
      </c>
      <c r="AN65" s="11" t="e">
        <f t="shared" si="34"/>
        <v>#DIV/0!</v>
      </c>
      <c r="AP65" s="2">
        <f t="shared" si="35"/>
        <v>0</v>
      </c>
      <c r="AQ65" s="2">
        <f t="shared" si="36"/>
        <v>0</v>
      </c>
      <c r="AR65" s="2">
        <f t="shared" si="37"/>
        <v>0</v>
      </c>
      <c r="AS65" s="2">
        <f t="shared" si="38"/>
        <v>0</v>
      </c>
      <c r="AT65" s="11" t="e">
        <f t="shared" si="39"/>
        <v>#DIV/0!</v>
      </c>
    </row>
    <row r="66" spans="2:46" s="2" customFormat="1" x14ac:dyDescent="0.25">
      <c r="B66" s="26" t="s">
        <v>49</v>
      </c>
      <c r="C66" s="27">
        <v>235</v>
      </c>
      <c r="D66" s="25">
        <f t="shared" ref="D66:D97" si="63">60/(1/(C66/$D$6))</f>
        <v>234.99999999999997</v>
      </c>
      <c r="E66" s="25">
        <f t="shared" si="42"/>
        <v>330</v>
      </c>
      <c r="F66" s="2">
        <f t="shared" si="43"/>
        <v>1.803030303030303</v>
      </c>
      <c r="G66" s="3">
        <f t="shared" si="44"/>
        <v>423.71212121212119</v>
      </c>
      <c r="H66" s="3">
        <f t="shared" si="45"/>
        <v>54.090909090909086</v>
      </c>
      <c r="I66" s="3">
        <f t="shared" si="21"/>
        <v>847.42424242424238</v>
      </c>
      <c r="J66" s="3">
        <f t="shared" si="62"/>
        <v>108.18181818181817</v>
      </c>
      <c r="K66" s="4">
        <f t="shared" si="46"/>
        <v>244058.18181818179</v>
      </c>
      <c r="L66" s="4">
        <f t="shared" si="47"/>
        <v>31156.363636363632</v>
      </c>
      <c r="M66" s="7">
        <f t="shared" si="48"/>
        <v>0</v>
      </c>
      <c r="N66" s="7">
        <f t="shared" si="49"/>
        <v>0</v>
      </c>
      <c r="O66" s="7">
        <f t="shared" si="50"/>
        <v>0</v>
      </c>
      <c r="P66" s="7">
        <f t="shared" si="23"/>
        <v>0</v>
      </c>
      <c r="Q66" s="9">
        <f t="shared" si="51"/>
        <v>0</v>
      </c>
      <c r="R66" s="9">
        <f t="shared" si="52"/>
        <v>0</v>
      </c>
      <c r="S66" s="9">
        <f t="shared" si="53"/>
        <v>0</v>
      </c>
      <c r="T66" s="1">
        <f t="shared" si="54"/>
        <v>0</v>
      </c>
      <c r="U66" s="9">
        <f t="shared" si="55"/>
        <v>0</v>
      </c>
      <c r="V66" s="9">
        <f t="shared" si="56"/>
        <v>0</v>
      </c>
      <c r="W66" s="1">
        <f t="shared" si="57"/>
        <v>0</v>
      </c>
      <c r="X66" s="9">
        <f t="shared" si="24"/>
        <v>0</v>
      </c>
      <c r="Y66" s="10">
        <f t="shared" si="25"/>
        <v>0</v>
      </c>
      <c r="Z66" s="10">
        <f t="shared" si="26"/>
        <v>0</v>
      </c>
      <c r="AA66" s="9">
        <f t="shared" si="27"/>
        <v>0</v>
      </c>
      <c r="AB66" s="36" t="e">
        <f t="shared" si="58"/>
        <v>#DIV/0!</v>
      </c>
      <c r="AC66" s="7">
        <f t="shared" si="59"/>
        <v>0</v>
      </c>
      <c r="AD66" s="44">
        <f t="shared" si="60"/>
        <v>0</v>
      </c>
      <c r="AE66" s="44">
        <f t="shared" si="61"/>
        <v>0</v>
      </c>
      <c r="AF66" s="44">
        <f t="shared" si="28"/>
        <v>0</v>
      </c>
      <c r="AG66" s="44">
        <f t="shared" si="29"/>
        <v>0</v>
      </c>
      <c r="AH66" s="61"/>
      <c r="AJ66" s="2">
        <f t="shared" si="30"/>
        <v>0</v>
      </c>
      <c r="AK66" s="2">
        <f t="shared" si="31"/>
        <v>0</v>
      </c>
      <c r="AL66" s="2">
        <f t="shared" si="32"/>
        <v>0</v>
      </c>
      <c r="AM66" s="2">
        <f t="shared" si="33"/>
        <v>0</v>
      </c>
      <c r="AN66" s="11" t="e">
        <f t="shared" si="34"/>
        <v>#DIV/0!</v>
      </c>
      <c r="AP66" s="2">
        <f t="shared" si="35"/>
        <v>0</v>
      </c>
      <c r="AQ66" s="2">
        <f t="shared" si="36"/>
        <v>0</v>
      </c>
      <c r="AR66" s="2">
        <f t="shared" si="37"/>
        <v>0</v>
      </c>
      <c r="AS66" s="2">
        <f t="shared" si="38"/>
        <v>0</v>
      </c>
      <c r="AT66" s="11" t="e">
        <f t="shared" si="39"/>
        <v>#DIV/0!</v>
      </c>
    </row>
    <row r="67" spans="2:46" s="2" customFormat="1" x14ac:dyDescent="0.25">
      <c r="B67" s="26" t="s">
        <v>50</v>
      </c>
      <c r="C67" s="27">
        <v>240</v>
      </c>
      <c r="D67" s="25">
        <f t="shared" si="63"/>
        <v>240</v>
      </c>
      <c r="E67" s="25">
        <f t="shared" si="42"/>
        <v>335</v>
      </c>
      <c r="F67" s="2">
        <f t="shared" si="43"/>
        <v>1.7761194029850746</v>
      </c>
      <c r="G67" s="3">
        <f t="shared" si="44"/>
        <v>426.26865671641792</v>
      </c>
      <c r="H67" s="3">
        <f t="shared" si="45"/>
        <v>53.28358208955224</v>
      </c>
      <c r="I67" s="3">
        <f t="shared" si="21"/>
        <v>852.53731343283584</v>
      </c>
      <c r="J67" s="3">
        <f t="shared" si="62"/>
        <v>106.56716417910448</v>
      </c>
      <c r="K67" s="4">
        <f t="shared" si="46"/>
        <v>245530.74626865672</v>
      </c>
      <c r="L67" s="4">
        <f t="shared" si="47"/>
        <v>30691.343283582089</v>
      </c>
      <c r="M67" s="7">
        <f t="shared" si="48"/>
        <v>0</v>
      </c>
      <c r="N67" s="7">
        <f t="shared" si="49"/>
        <v>0</v>
      </c>
      <c r="O67" s="7">
        <f t="shared" si="50"/>
        <v>0</v>
      </c>
      <c r="P67" s="7">
        <f t="shared" si="23"/>
        <v>0</v>
      </c>
      <c r="Q67" s="9">
        <f t="shared" si="51"/>
        <v>0</v>
      </c>
      <c r="R67" s="9">
        <f t="shared" si="52"/>
        <v>0</v>
      </c>
      <c r="S67" s="9">
        <f t="shared" si="53"/>
        <v>0</v>
      </c>
      <c r="T67" s="1">
        <f t="shared" si="54"/>
        <v>0</v>
      </c>
      <c r="U67" s="9">
        <f t="shared" si="55"/>
        <v>0</v>
      </c>
      <c r="V67" s="9">
        <f t="shared" si="56"/>
        <v>0</v>
      </c>
      <c r="W67" s="1">
        <f t="shared" si="57"/>
        <v>0</v>
      </c>
      <c r="X67" s="9">
        <f t="shared" si="24"/>
        <v>0</v>
      </c>
      <c r="Y67" s="10">
        <f t="shared" si="25"/>
        <v>0</v>
      </c>
      <c r="Z67" s="10">
        <f t="shared" si="26"/>
        <v>0</v>
      </c>
      <c r="AA67" s="9">
        <f t="shared" si="27"/>
        <v>0</v>
      </c>
      <c r="AB67" s="36" t="e">
        <f t="shared" si="58"/>
        <v>#DIV/0!</v>
      </c>
      <c r="AC67" s="7">
        <f t="shared" si="59"/>
        <v>0</v>
      </c>
      <c r="AD67" s="44">
        <f t="shared" si="60"/>
        <v>0</v>
      </c>
      <c r="AE67" s="44">
        <f t="shared" si="61"/>
        <v>0</v>
      </c>
      <c r="AF67" s="44">
        <f t="shared" si="28"/>
        <v>0</v>
      </c>
      <c r="AG67" s="44">
        <f t="shared" si="29"/>
        <v>0</v>
      </c>
      <c r="AH67" s="61"/>
      <c r="AJ67" s="2">
        <f t="shared" si="30"/>
        <v>0</v>
      </c>
      <c r="AK67" s="2">
        <f t="shared" si="31"/>
        <v>0</v>
      </c>
      <c r="AL67" s="2">
        <f t="shared" si="32"/>
        <v>0</v>
      </c>
      <c r="AM67" s="2">
        <f t="shared" si="33"/>
        <v>0</v>
      </c>
      <c r="AN67" s="11" t="e">
        <f t="shared" si="34"/>
        <v>#DIV/0!</v>
      </c>
      <c r="AP67" s="2">
        <f t="shared" si="35"/>
        <v>0</v>
      </c>
      <c r="AQ67" s="2">
        <f t="shared" si="36"/>
        <v>0</v>
      </c>
      <c r="AR67" s="2">
        <f t="shared" si="37"/>
        <v>0</v>
      </c>
      <c r="AS67" s="2">
        <f t="shared" si="38"/>
        <v>0</v>
      </c>
      <c r="AT67" s="11" t="e">
        <f t="shared" si="39"/>
        <v>#DIV/0!</v>
      </c>
    </row>
    <row r="68" spans="2:46" s="2" customFormat="1" x14ac:dyDescent="0.25">
      <c r="B68" s="26" t="s">
        <v>51</v>
      </c>
      <c r="C68" s="27">
        <v>245</v>
      </c>
      <c r="D68" s="25">
        <f t="shared" si="63"/>
        <v>244.99999999999997</v>
      </c>
      <c r="E68" s="25">
        <f t="shared" si="42"/>
        <v>340</v>
      </c>
      <c r="F68" s="2">
        <f t="shared" si="43"/>
        <v>1.75</v>
      </c>
      <c r="G68" s="3">
        <f t="shared" si="44"/>
        <v>428.75</v>
      </c>
      <c r="H68" s="3">
        <f t="shared" si="45"/>
        <v>52.5</v>
      </c>
      <c r="I68" s="3">
        <f t="shared" si="21"/>
        <v>857.5</v>
      </c>
      <c r="J68" s="3">
        <f t="shared" si="62"/>
        <v>105</v>
      </c>
      <c r="K68" s="4">
        <f t="shared" si="46"/>
        <v>246960</v>
      </c>
      <c r="L68" s="4">
        <f t="shared" si="47"/>
        <v>30240</v>
      </c>
      <c r="M68" s="7">
        <f t="shared" si="48"/>
        <v>0</v>
      </c>
      <c r="N68" s="7">
        <f t="shared" si="49"/>
        <v>0</v>
      </c>
      <c r="O68" s="7">
        <f t="shared" si="50"/>
        <v>0</v>
      </c>
      <c r="P68" s="7">
        <f t="shared" si="23"/>
        <v>0</v>
      </c>
      <c r="Q68" s="9">
        <f t="shared" si="51"/>
        <v>0</v>
      </c>
      <c r="R68" s="9">
        <f t="shared" si="52"/>
        <v>0</v>
      </c>
      <c r="S68" s="9">
        <f t="shared" si="53"/>
        <v>0</v>
      </c>
      <c r="T68" s="1">
        <f t="shared" si="54"/>
        <v>0</v>
      </c>
      <c r="U68" s="9">
        <f t="shared" si="55"/>
        <v>0</v>
      </c>
      <c r="V68" s="9">
        <f t="shared" si="56"/>
        <v>0</v>
      </c>
      <c r="W68" s="1">
        <f t="shared" si="57"/>
        <v>0</v>
      </c>
      <c r="X68" s="9">
        <f t="shared" si="24"/>
        <v>0</v>
      </c>
      <c r="Y68" s="10">
        <f t="shared" si="25"/>
        <v>0</v>
      </c>
      <c r="Z68" s="10">
        <f t="shared" si="26"/>
        <v>0</v>
      </c>
      <c r="AA68" s="9">
        <f t="shared" si="27"/>
        <v>0</v>
      </c>
      <c r="AB68" s="36" t="e">
        <f t="shared" si="58"/>
        <v>#DIV/0!</v>
      </c>
      <c r="AC68" s="7">
        <f t="shared" si="59"/>
        <v>0</v>
      </c>
      <c r="AD68" s="44">
        <f t="shared" si="60"/>
        <v>0</v>
      </c>
      <c r="AE68" s="44">
        <f t="shared" si="61"/>
        <v>0</v>
      </c>
      <c r="AF68" s="44">
        <f t="shared" si="28"/>
        <v>0</v>
      </c>
      <c r="AG68" s="44">
        <f t="shared" si="29"/>
        <v>0</v>
      </c>
      <c r="AH68" s="61"/>
      <c r="AJ68" s="2">
        <f t="shared" si="30"/>
        <v>0</v>
      </c>
      <c r="AK68" s="2">
        <f t="shared" si="31"/>
        <v>0</v>
      </c>
      <c r="AL68" s="2">
        <f t="shared" si="32"/>
        <v>0</v>
      </c>
      <c r="AM68" s="2">
        <f t="shared" si="33"/>
        <v>0</v>
      </c>
      <c r="AN68" s="11" t="e">
        <f t="shared" si="34"/>
        <v>#DIV/0!</v>
      </c>
      <c r="AP68" s="2">
        <f t="shared" si="35"/>
        <v>0</v>
      </c>
      <c r="AQ68" s="2">
        <f t="shared" si="36"/>
        <v>0</v>
      </c>
      <c r="AR68" s="2">
        <f t="shared" si="37"/>
        <v>0</v>
      </c>
      <c r="AS68" s="2">
        <f t="shared" si="38"/>
        <v>0</v>
      </c>
      <c r="AT68" s="11" t="e">
        <f t="shared" si="39"/>
        <v>#DIV/0!</v>
      </c>
    </row>
    <row r="69" spans="2:46" s="2" customFormat="1" x14ac:dyDescent="0.25">
      <c r="B69" s="26" t="s">
        <v>52</v>
      </c>
      <c r="C69" s="27">
        <v>250</v>
      </c>
      <c r="D69" s="25">
        <f t="shared" si="63"/>
        <v>250</v>
      </c>
      <c r="E69" s="25">
        <f t="shared" si="42"/>
        <v>345</v>
      </c>
      <c r="F69" s="2">
        <f t="shared" si="43"/>
        <v>1.7246376811594204</v>
      </c>
      <c r="G69" s="3">
        <f t="shared" si="44"/>
        <v>431.15942028985512</v>
      </c>
      <c r="H69" s="3">
        <f t="shared" si="45"/>
        <v>51.739130434782609</v>
      </c>
      <c r="I69" s="3">
        <f t="shared" si="21"/>
        <v>862.31884057971024</v>
      </c>
      <c r="J69" s="3">
        <f t="shared" si="62"/>
        <v>103.47826086956522</v>
      </c>
      <c r="K69" s="4">
        <f t="shared" si="46"/>
        <v>248347.82608695654</v>
      </c>
      <c r="L69" s="4">
        <f t="shared" si="47"/>
        <v>29801.739130434784</v>
      </c>
      <c r="M69" s="7">
        <f t="shared" si="48"/>
        <v>0</v>
      </c>
      <c r="N69" s="7">
        <f t="shared" si="49"/>
        <v>0</v>
      </c>
      <c r="O69" s="7">
        <f t="shared" si="50"/>
        <v>0</v>
      </c>
      <c r="P69" s="7">
        <f t="shared" si="23"/>
        <v>0</v>
      </c>
      <c r="Q69" s="9">
        <f t="shared" si="51"/>
        <v>0</v>
      </c>
      <c r="R69" s="9">
        <f t="shared" si="52"/>
        <v>0</v>
      </c>
      <c r="S69" s="9">
        <f t="shared" si="53"/>
        <v>0</v>
      </c>
      <c r="T69" s="1">
        <f t="shared" si="54"/>
        <v>0</v>
      </c>
      <c r="U69" s="9">
        <f t="shared" si="55"/>
        <v>0</v>
      </c>
      <c r="V69" s="9">
        <f t="shared" si="56"/>
        <v>0</v>
      </c>
      <c r="W69" s="1">
        <f t="shared" si="57"/>
        <v>0</v>
      </c>
      <c r="X69" s="9">
        <f t="shared" si="24"/>
        <v>0</v>
      </c>
      <c r="Y69" s="10">
        <f t="shared" si="25"/>
        <v>0</v>
      </c>
      <c r="Z69" s="10">
        <f t="shared" si="26"/>
        <v>0</v>
      </c>
      <c r="AA69" s="9">
        <f t="shared" si="27"/>
        <v>0</v>
      </c>
      <c r="AB69" s="36" t="e">
        <f t="shared" si="58"/>
        <v>#DIV/0!</v>
      </c>
      <c r="AC69" s="7">
        <f t="shared" si="59"/>
        <v>0</v>
      </c>
      <c r="AD69" s="44">
        <f t="shared" si="60"/>
        <v>0</v>
      </c>
      <c r="AE69" s="44">
        <f t="shared" si="61"/>
        <v>0</v>
      </c>
      <c r="AF69" s="44">
        <f t="shared" si="28"/>
        <v>0</v>
      </c>
      <c r="AG69" s="44">
        <f t="shared" si="29"/>
        <v>0</v>
      </c>
      <c r="AH69" s="61"/>
      <c r="AJ69" s="2">
        <f t="shared" si="30"/>
        <v>0</v>
      </c>
      <c r="AK69" s="2">
        <f t="shared" si="31"/>
        <v>0</v>
      </c>
      <c r="AL69" s="2">
        <f t="shared" si="32"/>
        <v>0</v>
      </c>
      <c r="AM69" s="2">
        <f t="shared" si="33"/>
        <v>0</v>
      </c>
      <c r="AN69" s="11" t="e">
        <f t="shared" si="34"/>
        <v>#DIV/0!</v>
      </c>
      <c r="AP69" s="2">
        <f t="shared" si="35"/>
        <v>0</v>
      </c>
      <c r="AQ69" s="2">
        <f t="shared" si="36"/>
        <v>0</v>
      </c>
      <c r="AR69" s="2">
        <f t="shared" si="37"/>
        <v>0</v>
      </c>
      <c r="AS69" s="2">
        <f t="shared" si="38"/>
        <v>0</v>
      </c>
      <c r="AT69" s="11" t="e">
        <f t="shared" si="39"/>
        <v>#DIV/0!</v>
      </c>
    </row>
    <row r="70" spans="2:46" s="2" customFormat="1" x14ac:dyDescent="0.25">
      <c r="B70" s="26" t="s">
        <v>53</v>
      </c>
      <c r="C70" s="27">
        <v>255</v>
      </c>
      <c r="D70" s="25">
        <f t="shared" si="63"/>
        <v>255</v>
      </c>
      <c r="E70" s="25">
        <f t="shared" si="42"/>
        <v>350</v>
      </c>
      <c r="F70" s="2">
        <f t="shared" si="43"/>
        <v>1.7</v>
      </c>
      <c r="G70" s="3">
        <f t="shared" si="44"/>
        <v>433.5</v>
      </c>
      <c r="H70" s="3">
        <f t="shared" si="45"/>
        <v>51</v>
      </c>
      <c r="I70" s="3">
        <f t="shared" si="21"/>
        <v>867</v>
      </c>
      <c r="J70" s="3">
        <f t="shared" si="62"/>
        <v>102</v>
      </c>
      <c r="K70" s="4">
        <f t="shared" si="46"/>
        <v>249696</v>
      </c>
      <c r="L70" s="4">
        <f t="shared" si="47"/>
        <v>29376</v>
      </c>
      <c r="M70" s="7">
        <f t="shared" si="48"/>
        <v>0</v>
      </c>
      <c r="N70" s="7">
        <f t="shared" si="49"/>
        <v>0</v>
      </c>
      <c r="O70" s="7">
        <f t="shared" si="50"/>
        <v>0</v>
      </c>
      <c r="P70" s="7">
        <f t="shared" si="23"/>
        <v>0</v>
      </c>
      <c r="Q70" s="9">
        <f t="shared" si="51"/>
        <v>0</v>
      </c>
      <c r="R70" s="9">
        <f t="shared" si="52"/>
        <v>0</v>
      </c>
      <c r="S70" s="9">
        <f t="shared" si="53"/>
        <v>0</v>
      </c>
      <c r="T70" s="1">
        <f t="shared" si="54"/>
        <v>0</v>
      </c>
      <c r="U70" s="9">
        <f t="shared" si="55"/>
        <v>0</v>
      </c>
      <c r="V70" s="9">
        <f t="shared" si="56"/>
        <v>0</v>
      </c>
      <c r="W70" s="1">
        <f t="shared" si="57"/>
        <v>0</v>
      </c>
      <c r="X70" s="9">
        <f t="shared" si="24"/>
        <v>0</v>
      </c>
      <c r="Y70" s="10">
        <f t="shared" si="25"/>
        <v>0</v>
      </c>
      <c r="Z70" s="10">
        <f t="shared" si="26"/>
        <v>0</v>
      </c>
      <c r="AA70" s="9">
        <f t="shared" si="27"/>
        <v>0</v>
      </c>
      <c r="AB70" s="36" t="e">
        <f t="shared" si="58"/>
        <v>#DIV/0!</v>
      </c>
      <c r="AC70" s="7">
        <f t="shared" si="59"/>
        <v>0</v>
      </c>
      <c r="AD70" s="44">
        <f t="shared" si="60"/>
        <v>0</v>
      </c>
      <c r="AE70" s="44">
        <f t="shared" si="61"/>
        <v>0</v>
      </c>
      <c r="AF70" s="44">
        <f t="shared" si="28"/>
        <v>0</v>
      </c>
      <c r="AG70" s="44">
        <f t="shared" si="29"/>
        <v>0</v>
      </c>
      <c r="AH70" s="61"/>
      <c r="AJ70" s="2">
        <f t="shared" si="30"/>
        <v>0</v>
      </c>
      <c r="AK70" s="2">
        <f t="shared" si="31"/>
        <v>0</v>
      </c>
      <c r="AL70" s="2">
        <f t="shared" si="32"/>
        <v>0</v>
      </c>
      <c r="AM70" s="2">
        <f t="shared" si="33"/>
        <v>0</v>
      </c>
      <c r="AN70" s="11" t="e">
        <f t="shared" si="34"/>
        <v>#DIV/0!</v>
      </c>
      <c r="AP70" s="2">
        <f t="shared" si="35"/>
        <v>0</v>
      </c>
      <c r="AQ70" s="2">
        <f t="shared" si="36"/>
        <v>0</v>
      </c>
      <c r="AR70" s="2">
        <f t="shared" si="37"/>
        <v>0</v>
      </c>
      <c r="AS70" s="2">
        <f t="shared" si="38"/>
        <v>0</v>
      </c>
      <c r="AT70" s="11" t="e">
        <f t="shared" si="39"/>
        <v>#DIV/0!</v>
      </c>
    </row>
    <row r="71" spans="2:46" s="2" customFormat="1" x14ac:dyDescent="0.25">
      <c r="B71" s="26" t="s">
        <v>54</v>
      </c>
      <c r="C71" s="27">
        <v>260</v>
      </c>
      <c r="D71" s="25">
        <f t="shared" si="63"/>
        <v>260</v>
      </c>
      <c r="E71" s="25">
        <f t="shared" si="42"/>
        <v>355</v>
      </c>
      <c r="F71" s="2">
        <f t="shared" si="43"/>
        <v>1.676056338028169</v>
      </c>
      <c r="G71" s="3">
        <f t="shared" si="44"/>
        <v>435.77464788732397</v>
      </c>
      <c r="H71" s="3">
        <f t="shared" si="45"/>
        <v>50.281690140845072</v>
      </c>
      <c r="I71" s="3">
        <f t="shared" si="21"/>
        <v>871.54929577464793</v>
      </c>
      <c r="J71" s="3">
        <f t="shared" si="62"/>
        <v>100.56338028169014</v>
      </c>
      <c r="K71" s="4">
        <f t="shared" si="46"/>
        <v>251006.19718309861</v>
      </c>
      <c r="L71" s="4">
        <f t="shared" si="47"/>
        <v>28962.25352112676</v>
      </c>
      <c r="M71" s="7">
        <f t="shared" si="48"/>
        <v>0</v>
      </c>
      <c r="N71" s="7">
        <f t="shared" si="49"/>
        <v>0</v>
      </c>
      <c r="O71" s="7">
        <f t="shared" si="50"/>
        <v>0</v>
      </c>
      <c r="P71" s="7">
        <f t="shared" si="23"/>
        <v>0</v>
      </c>
      <c r="Q71" s="9">
        <f t="shared" si="51"/>
        <v>0</v>
      </c>
      <c r="R71" s="9">
        <f t="shared" si="52"/>
        <v>0</v>
      </c>
      <c r="S71" s="9">
        <f t="shared" si="53"/>
        <v>0</v>
      </c>
      <c r="T71" s="1">
        <f t="shared" si="54"/>
        <v>0</v>
      </c>
      <c r="U71" s="9">
        <f t="shared" si="55"/>
        <v>0</v>
      </c>
      <c r="V71" s="9">
        <f t="shared" si="56"/>
        <v>0</v>
      </c>
      <c r="W71" s="1">
        <f t="shared" si="57"/>
        <v>0</v>
      </c>
      <c r="X71" s="9">
        <f t="shared" si="24"/>
        <v>0</v>
      </c>
      <c r="Y71" s="10">
        <f t="shared" si="25"/>
        <v>0</v>
      </c>
      <c r="Z71" s="10">
        <f t="shared" si="26"/>
        <v>0</v>
      </c>
      <c r="AA71" s="9">
        <f t="shared" si="27"/>
        <v>0</v>
      </c>
      <c r="AB71" s="36" t="e">
        <f t="shared" si="58"/>
        <v>#DIV/0!</v>
      </c>
      <c r="AC71" s="7">
        <f t="shared" si="59"/>
        <v>0</v>
      </c>
      <c r="AD71" s="44">
        <f t="shared" si="60"/>
        <v>0</v>
      </c>
      <c r="AE71" s="44">
        <f t="shared" si="61"/>
        <v>0</v>
      </c>
      <c r="AF71" s="44">
        <f t="shared" si="28"/>
        <v>0</v>
      </c>
      <c r="AG71" s="44">
        <f t="shared" si="29"/>
        <v>0</v>
      </c>
      <c r="AH71" s="61"/>
      <c r="AJ71" s="2">
        <f t="shared" si="30"/>
        <v>0</v>
      </c>
      <c r="AK71" s="2">
        <f t="shared" si="31"/>
        <v>0</v>
      </c>
      <c r="AL71" s="2">
        <f t="shared" si="32"/>
        <v>0</v>
      </c>
      <c r="AM71" s="2">
        <f t="shared" si="33"/>
        <v>0</v>
      </c>
      <c r="AN71" s="11" t="e">
        <f t="shared" si="34"/>
        <v>#DIV/0!</v>
      </c>
      <c r="AP71" s="2">
        <f t="shared" si="35"/>
        <v>0</v>
      </c>
      <c r="AQ71" s="2">
        <f t="shared" si="36"/>
        <v>0</v>
      </c>
      <c r="AR71" s="2">
        <f t="shared" si="37"/>
        <v>0</v>
      </c>
      <c r="AS71" s="2">
        <f t="shared" si="38"/>
        <v>0</v>
      </c>
      <c r="AT71" s="11" t="e">
        <f t="shared" si="39"/>
        <v>#DIV/0!</v>
      </c>
    </row>
    <row r="72" spans="2:46" s="2" customFormat="1" x14ac:dyDescent="0.25">
      <c r="B72" s="26" t="s">
        <v>55</v>
      </c>
      <c r="C72" s="27">
        <v>265</v>
      </c>
      <c r="D72" s="25">
        <f t="shared" si="63"/>
        <v>265</v>
      </c>
      <c r="E72" s="25">
        <f t="shared" si="42"/>
        <v>360</v>
      </c>
      <c r="F72" s="2">
        <f t="shared" si="43"/>
        <v>1.6527777777777777</v>
      </c>
      <c r="G72" s="3">
        <f t="shared" si="44"/>
        <v>437.98611111111109</v>
      </c>
      <c r="H72" s="3">
        <f t="shared" si="45"/>
        <v>49.583333333333329</v>
      </c>
      <c r="I72" s="3">
        <f t="shared" si="21"/>
        <v>875.97222222222217</v>
      </c>
      <c r="J72" s="3">
        <f t="shared" si="62"/>
        <v>99.166666666666657</v>
      </c>
      <c r="K72" s="4">
        <f t="shared" si="46"/>
        <v>252280</v>
      </c>
      <c r="L72" s="4">
        <f t="shared" si="47"/>
        <v>28559.999999999996</v>
      </c>
      <c r="M72" s="7">
        <f t="shared" si="48"/>
        <v>0</v>
      </c>
      <c r="N72" s="7">
        <f t="shared" si="49"/>
        <v>0</v>
      </c>
      <c r="O72" s="7">
        <f t="shared" si="50"/>
        <v>0</v>
      </c>
      <c r="P72" s="7">
        <f t="shared" si="23"/>
        <v>0</v>
      </c>
      <c r="Q72" s="9">
        <f t="shared" si="51"/>
        <v>0</v>
      </c>
      <c r="R72" s="9">
        <f t="shared" si="52"/>
        <v>0</v>
      </c>
      <c r="S72" s="9">
        <f t="shared" si="53"/>
        <v>0</v>
      </c>
      <c r="T72" s="1">
        <f t="shared" si="54"/>
        <v>0</v>
      </c>
      <c r="U72" s="9">
        <f t="shared" si="55"/>
        <v>0</v>
      </c>
      <c r="V72" s="9">
        <f t="shared" si="56"/>
        <v>0</v>
      </c>
      <c r="W72" s="1">
        <f t="shared" si="57"/>
        <v>0</v>
      </c>
      <c r="X72" s="9">
        <f t="shared" si="24"/>
        <v>0</v>
      </c>
      <c r="Y72" s="10">
        <f t="shared" si="25"/>
        <v>0</v>
      </c>
      <c r="Z72" s="10">
        <f t="shared" si="26"/>
        <v>0</v>
      </c>
      <c r="AA72" s="9">
        <f t="shared" si="27"/>
        <v>0</v>
      </c>
      <c r="AB72" s="36" t="e">
        <f t="shared" si="58"/>
        <v>#DIV/0!</v>
      </c>
      <c r="AC72" s="7">
        <f t="shared" si="59"/>
        <v>0</v>
      </c>
      <c r="AD72" s="44">
        <f t="shared" si="60"/>
        <v>0</v>
      </c>
      <c r="AE72" s="44">
        <f t="shared" si="61"/>
        <v>0</v>
      </c>
      <c r="AF72" s="44">
        <f t="shared" si="28"/>
        <v>0</v>
      </c>
      <c r="AG72" s="44">
        <f t="shared" si="29"/>
        <v>0</v>
      </c>
      <c r="AH72" s="61"/>
      <c r="AJ72" s="2">
        <f t="shared" si="30"/>
        <v>0</v>
      </c>
      <c r="AK72" s="2">
        <f t="shared" si="31"/>
        <v>0</v>
      </c>
      <c r="AL72" s="2">
        <f t="shared" si="32"/>
        <v>0</v>
      </c>
      <c r="AM72" s="2">
        <f t="shared" si="33"/>
        <v>0</v>
      </c>
      <c r="AN72" s="11" t="e">
        <f t="shared" si="34"/>
        <v>#DIV/0!</v>
      </c>
      <c r="AP72" s="2">
        <f t="shared" si="35"/>
        <v>0</v>
      </c>
      <c r="AQ72" s="2">
        <f t="shared" si="36"/>
        <v>0</v>
      </c>
      <c r="AR72" s="2">
        <f t="shared" si="37"/>
        <v>0</v>
      </c>
      <c r="AS72" s="2">
        <f t="shared" si="38"/>
        <v>0</v>
      </c>
      <c r="AT72" s="11" t="e">
        <f t="shared" si="39"/>
        <v>#DIV/0!</v>
      </c>
    </row>
    <row r="73" spans="2:46" s="2" customFormat="1" x14ac:dyDescent="0.25">
      <c r="B73" s="26" t="s">
        <v>56</v>
      </c>
      <c r="C73" s="27">
        <v>270</v>
      </c>
      <c r="D73" s="25">
        <f t="shared" si="63"/>
        <v>270</v>
      </c>
      <c r="E73" s="25">
        <f t="shared" si="42"/>
        <v>365</v>
      </c>
      <c r="F73" s="2">
        <f t="shared" si="43"/>
        <v>1.6301369863013699</v>
      </c>
      <c r="G73" s="3">
        <f t="shared" si="44"/>
        <v>440.13698630136986</v>
      </c>
      <c r="H73" s="3">
        <f t="shared" si="45"/>
        <v>48.904109589041099</v>
      </c>
      <c r="I73" s="3">
        <f t="shared" si="21"/>
        <v>880.27397260273972</v>
      </c>
      <c r="J73" s="3">
        <f t="shared" si="62"/>
        <v>97.808219178082197</v>
      </c>
      <c r="K73" s="4">
        <f t="shared" si="46"/>
        <v>253518.90410958903</v>
      </c>
      <c r="L73" s="4">
        <f t="shared" si="47"/>
        <v>28168.767123287675</v>
      </c>
      <c r="M73" s="7">
        <f t="shared" si="48"/>
        <v>0</v>
      </c>
      <c r="N73" s="7">
        <f t="shared" si="49"/>
        <v>0</v>
      </c>
      <c r="O73" s="7">
        <f t="shared" si="50"/>
        <v>0</v>
      </c>
      <c r="P73" s="7">
        <f t="shared" si="23"/>
        <v>0</v>
      </c>
      <c r="Q73" s="9">
        <f t="shared" si="51"/>
        <v>0</v>
      </c>
      <c r="R73" s="9">
        <f t="shared" si="52"/>
        <v>0</v>
      </c>
      <c r="S73" s="9">
        <f t="shared" si="53"/>
        <v>0</v>
      </c>
      <c r="T73" s="1">
        <f t="shared" si="54"/>
        <v>0</v>
      </c>
      <c r="U73" s="9">
        <f t="shared" si="55"/>
        <v>0</v>
      </c>
      <c r="V73" s="9">
        <f t="shared" si="56"/>
        <v>0</v>
      </c>
      <c r="W73" s="1">
        <f t="shared" si="57"/>
        <v>0</v>
      </c>
      <c r="X73" s="9">
        <f t="shared" si="24"/>
        <v>0</v>
      </c>
      <c r="Y73" s="10">
        <f t="shared" si="25"/>
        <v>0</v>
      </c>
      <c r="Z73" s="10">
        <f t="shared" si="26"/>
        <v>0</v>
      </c>
      <c r="AA73" s="9">
        <f t="shared" si="27"/>
        <v>0</v>
      </c>
      <c r="AB73" s="36" t="e">
        <f t="shared" si="58"/>
        <v>#DIV/0!</v>
      </c>
      <c r="AC73" s="7">
        <f t="shared" si="59"/>
        <v>0</v>
      </c>
      <c r="AD73" s="44">
        <f t="shared" si="60"/>
        <v>0</v>
      </c>
      <c r="AE73" s="44">
        <f t="shared" si="61"/>
        <v>0</v>
      </c>
      <c r="AF73" s="44">
        <f t="shared" si="28"/>
        <v>0</v>
      </c>
      <c r="AG73" s="44">
        <f t="shared" si="29"/>
        <v>0</v>
      </c>
      <c r="AH73" s="61"/>
      <c r="AJ73" s="2">
        <f t="shared" si="30"/>
        <v>0</v>
      </c>
      <c r="AK73" s="2">
        <f t="shared" si="31"/>
        <v>0</v>
      </c>
      <c r="AL73" s="2">
        <f t="shared" si="32"/>
        <v>0</v>
      </c>
      <c r="AM73" s="2">
        <f t="shared" si="33"/>
        <v>0</v>
      </c>
      <c r="AN73" s="11" t="e">
        <f t="shared" si="34"/>
        <v>#DIV/0!</v>
      </c>
      <c r="AP73" s="2">
        <f t="shared" si="35"/>
        <v>0</v>
      </c>
      <c r="AQ73" s="2">
        <f t="shared" si="36"/>
        <v>0</v>
      </c>
      <c r="AR73" s="2">
        <f t="shared" si="37"/>
        <v>0</v>
      </c>
      <c r="AS73" s="2">
        <f t="shared" si="38"/>
        <v>0</v>
      </c>
      <c r="AT73" s="11" t="e">
        <f t="shared" si="39"/>
        <v>#DIV/0!</v>
      </c>
    </row>
    <row r="74" spans="2:46" s="2" customFormat="1" x14ac:dyDescent="0.25">
      <c r="B74" s="26" t="s">
        <v>57</v>
      </c>
      <c r="C74" s="27">
        <v>275</v>
      </c>
      <c r="D74" s="25">
        <f t="shared" si="63"/>
        <v>275</v>
      </c>
      <c r="E74" s="25">
        <f t="shared" si="42"/>
        <v>370</v>
      </c>
      <c r="F74" s="2">
        <f t="shared" si="43"/>
        <v>1.6081081081081081</v>
      </c>
      <c r="G74" s="3">
        <f t="shared" si="44"/>
        <v>442.22972972972974</v>
      </c>
      <c r="H74" s="3">
        <f t="shared" si="45"/>
        <v>48.243243243243242</v>
      </c>
      <c r="I74" s="3">
        <f t="shared" si="21"/>
        <v>884.45945945945948</v>
      </c>
      <c r="J74" s="3">
        <f t="shared" si="62"/>
        <v>96.486486486486484</v>
      </c>
      <c r="K74" s="4">
        <f t="shared" si="46"/>
        <v>254724.32432432432</v>
      </c>
      <c r="L74" s="4">
        <f t="shared" si="47"/>
        <v>27788.108108108107</v>
      </c>
      <c r="M74" s="7">
        <f t="shared" si="48"/>
        <v>0</v>
      </c>
      <c r="N74" s="7">
        <f t="shared" si="49"/>
        <v>0</v>
      </c>
      <c r="O74" s="7">
        <f t="shared" si="50"/>
        <v>0</v>
      </c>
      <c r="P74" s="7">
        <f t="shared" si="23"/>
        <v>0</v>
      </c>
      <c r="Q74" s="9">
        <f t="shared" si="51"/>
        <v>0</v>
      </c>
      <c r="R74" s="9">
        <f t="shared" si="52"/>
        <v>0</v>
      </c>
      <c r="S74" s="9">
        <f t="shared" si="53"/>
        <v>0</v>
      </c>
      <c r="T74" s="1">
        <f t="shared" si="54"/>
        <v>0</v>
      </c>
      <c r="U74" s="9">
        <f t="shared" si="55"/>
        <v>0</v>
      </c>
      <c r="V74" s="9">
        <f t="shared" si="56"/>
        <v>0</v>
      </c>
      <c r="W74" s="1">
        <f t="shared" si="57"/>
        <v>0</v>
      </c>
      <c r="X74" s="9">
        <f t="shared" si="24"/>
        <v>0</v>
      </c>
      <c r="Y74" s="10">
        <f t="shared" si="25"/>
        <v>0</v>
      </c>
      <c r="Z74" s="10">
        <f t="shared" si="26"/>
        <v>0</v>
      </c>
      <c r="AA74" s="9">
        <f t="shared" si="27"/>
        <v>0</v>
      </c>
      <c r="AB74" s="36" t="e">
        <f t="shared" si="58"/>
        <v>#DIV/0!</v>
      </c>
      <c r="AC74" s="7">
        <f t="shared" si="59"/>
        <v>0</v>
      </c>
      <c r="AD74" s="44">
        <f t="shared" si="60"/>
        <v>0</v>
      </c>
      <c r="AE74" s="44">
        <f t="shared" si="61"/>
        <v>0</v>
      </c>
      <c r="AF74" s="44">
        <f t="shared" si="28"/>
        <v>0</v>
      </c>
      <c r="AG74" s="44">
        <f t="shared" si="29"/>
        <v>0</v>
      </c>
      <c r="AH74" s="61"/>
      <c r="AJ74" s="2">
        <f t="shared" si="30"/>
        <v>0</v>
      </c>
      <c r="AK74" s="2">
        <f t="shared" si="31"/>
        <v>0</v>
      </c>
      <c r="AL74" s="2">
        <f t="shared" si="32"/>
        <v>0</v>
      </c>
      <c r="AM74" s="2">
        <f t="shared" si="33"/>
        <v>0</v>
      </c>
      <c r="AN74" s="11" t="e">
        <f t="shared" si="34"/>
        <v>#DIV/0!</v>
      </c>
      <c r="AP74" s="2">
        <f t="shared" si="35"/>
        <v>0</v>
      </c>
      <c r="AQ74" s="2">
        <f t="shared" si="36"/>
        <v>0</v>
      </c>
      <c r="AR74" s="2">
        <f t="shared" si="37"/>
        <v>0</v>
      </c>
      <c r="AS74" s="2">
        <f t="shared" si="38"/>
        <v>0</v>
      </c>
      <c r="AT74" s="11" t="e">
        <f t="shared" si="39"/>
        <v>#DIV/0!</v>
      </c>
    </row>
    <row r="75" spans="2:46" s="2" customFormat="1" x14ac:dyDescent="0.25">
      <c r="B75" s="26" t="s">
        <v>58</v>
      </c>
      <c r="C75" s="27">
        <v>280</v>
      </c>
      <c r="D75" s="25">
        <f t="shared" si="63"/>
        <v>280</v>
      </c>
      <c r="E75" s="25">
        <f t="shared" si="42"/>
        <v>375</v>
      </c>
      <c r="F75" s="2">
        <f t="shared" si="43"/>
        <v>1.5866666666666667</v>
      </c>
      <c r="G75" s="3">
        <f t="shared" si="44"/>
        <v>444.26666666666665</v>
      </c>
      <c r="H75" s="3">
        <f t="shared" si="45"/>
        <v>47.6</v>
      </c>
      <c r="I75" s="3">
        <f t="shared" si="21"/>
        <v>888.5333333333333</v>
      </c>
      <c r="J75" s="3">
        <f t="shared" si="62"/>
        <v>95.2</v>
      </c>
      <c r="K75" s="4">
        <f t="shared" si="46"/>
        <v>255897.59999999998</v>
      </c>
      <c r="L75" s="4">
        <f t="shared" si="47"/>
        <v>27417.600000000002</v>
      </c>
      <c r="M75" s="7">
        <f t="shared" si="48"/>
        <v>0</v>
      </c>
      <c r="N75" s="7">
        <f t="shared" si="49"/>
        <v>0</v>
      </c>
      <c r="O75" s="7">
        <f t="shared" si="50"/>
        <v>0</v>
      </c>
      <c r="P75" s="7">
        <f t="shared" si="23"/>
        <v>0</v>
      </c>
      <c r="Q75" s="9">
        <f t="shared" si="51"/>
        <v>0</v>
      </c>
      <c r="R75" s="9">
        <f t="shared" si="52"/>
        <v>0</v>
      </c>
      <c r="S75" s="9">
        <f t="shared" si="53"/>
        <v>0</v>
      </c>
      <c r="T75" s="1">
        <f t="shared" si="54"/>
        <v>0</v>
      </c>
      <c r="U75" s="9">
        <f t="shared" si="55"/>
        <v>0</v>
      </c>
      <c r="V75" s="9">
        <f t="shared" si="56"/>
        <v>0</v>
      </c>
      <c r="W75" s="1">
        <f t="shared" si="57"/>
        <v>0</v>
      </c>
      <c r="X75" s="9">
        <f t="shared" si="24"/>
        <v>0</v>
      </c>
      <c r="Y75" s="10">
        <f t="shared" si="25"/>
        <v>0</v>
      </c>
      <c r="Z75" s="10">
        <f t="shared" si="26"/>
        <v>0</v>
      </c>
      <c r="AA75" s="9">
        <f t="shared" si="27"/>
        <v>0</v>
      </c>
      <c r="AB75" s="36" t="e">
        <f t="shared" si="58"/>
        <v>#DIV/0!</v>
      </c>
      <c r="AC75" s="7">
        <f t="shared" si="59"/>
        <v>0</v>
      </c>
      <c r="AD75" s="44">
        <f t="shared" si="60"/>
        <v>0</v>
      </c>
      <c r="AE75" s="44">
        <f t="shared" si="61"/>
        <v>0</v>
      </c>
      <c r="AF75" s="44">
        <f t="shared" si="28"/>
        <v>0</v>
      </c>
      <c r="AG75" s="44">
        <f t="shared" si="29"/>
        <v>0</v>
      </c>
      <c r="AH75" s="61"/>
      <c r="AJ75" s="2">
        <f t="shared" si="30"/>
        <v>0</v>
      </c>
      <c r="AK75" s="2">
        <f t="shared" si="31"/>
        <v>0</v>
      </c>
      <c r="AL75" s="2">
        <f t="shared" si="32"/>
        <v>0</v>
      </c>
      <c r="AM75" s="2">
        <f t="shared" si="33"/>
        <v>0</v>
      </c>
      <c r="AN75" s="11" t="e">
        <f t="shared" si="34"/>
        <v>#DIV/0!</v>
      </c>
      <c r="AP75" s="2">
        <f t="shared" si="35"/>
        <v>0</v>
      </c>
      <c r="AQ75" s="2">
        <f t="shared" si="36"/>
        <v>0</v>
      </c>
      <c r="AR75" s="2">
        <f t="shared" si="37"/>
        <v>0</v>
      </c>
      <c r="AS75" s="2">
        <f t="shared" si="38"/>
        <v>0</v>
      </c>
      <c r="AT75" s="11" t="e">
        <f t="shared" si="39"/>
        <v>#DIV/0!</v>
      </c>
    </row>
    <row r="76" spans="2:46" s="2" customFormat="1" x14ac:dyDescent="0.25">
      <c r="B76" s="26" t="s">
        <v>59</v>
      </c>
      <c r="C76" s="27">
        <v>285</v>
      </c>
      <c r="D76" s="25">
        <f t="shared" si="63"/>
        <v>285</v>
      </c>
      <c r="E76" s="25">
        <f t="shared" si="42"/>
        <v>380</v>
      </c>
      <c r="F76" s="2">
        <f t="shared" si="43"/>
        <v>1.5657894736842106</v>
      </c>
      <c r="G76" s="3">
        <f t="shared" si="44"/>
        <v>446.25</v>
      </c>
      <c r="H76" s="3">
        <f t="shared" si="45"/>
        <v>46.973684210526315</v>
      </c>
      <c r="I76" s="3">
        <f t="shared" si="21"/>
        <v>892.5</v>
      </c>
      <c r="J76" s="3">
        <f t="shared" si="62"/>
        <v>93.94736842105263</v>
      </c>
      <c r="K76" s="4">
        <f t="shared" si="46"/>
        <v>257040</v>
      </c>
      <c r="L76" s="4">
        <f t="shared" si="47"/>
        <v>27056.842105263157</v>
      </c>
      <c r="M76" s="7">
        <f t="shared" si="48"/>
        <v>0</v>
      </c>
      <c r="N76" s="7">
        <f t="shared" si="49"/>
        <v>0</v>
      </c>
      <c r="O76" s="7">
        <f t="shared" si="50"/>
        <v>0</v>
      </c>
      <c r="P76" s="7">
        <f t="shared" si="23"/>
        <v>0</v>
      </c>
      <c r="Q76" s="9">
        <f t="shared" si="51"/>
        <v>0</v>
      </c>
      <c r="R76" s="9">
        <f t="shared" si="52"/>
        <v>0</v>
      </c>
      <c r="S76" s="9">
        <f t="shared" si="53"/>
        <v>0</v>
      </c>
      <c r="T76" s="1">
        <f t="shared" si="54"/>
        <v>0</v>
      </c>
      <c r="U76" s="9">
        <f t="shared" si="55"/>
        <v>0</v>
      </c>
      <c r="V76" s="9">
        <f t="shared" si="56"/>
        <v>0</v>
      </c>
      <c r="W76" s="1">
        <f t="shared" si="57"/>
        <v>0</v>
      </c>
      <c r="X76" s="9">
        <f t="shared" si="24"/>
        <v>0</v>
      </c>
      <c r="Y76" s="10">
        <f t="shared" si="25"/>
        <v>0</v>
      </c>
      <c r="Z76" s="10">
        <f t="shared" si="26"/>
        <v>0</v>
      </c>
      <c r="AA76" s="9">
        <f t="shared" si="27"/>
        <v>0</v>
      </c>
      <c r="AB76" s="36" t="e">
        <f t="shared" si="58"/>
        <v>#DIV/0!</v>
      </c>
      <c r="AC76" s="7">
        <f t="shared" si="59"/>
        <v>0</v>
      </c>
      <c r="AD76" s="44">
        <f t="shared" si="60"/>
        <v>0</v>
      </c>
      <c r="AE76" s="44">
        <f t="shared" si="61"/>
        <v>0</v>
      </c>
      <c r="AF76" s="44">
        <f t="shared" si="28"/>
        <v>0</v>
      </c>
      <c r="AG76" s="44">
        <f t="shared" si="29"/>
        <v>0</v>
      </c>
      <c r="AH76" s="61"/>
      <c r="AJ76" s="2">
        <f t="shared" si="30"/>
        <v>0</v>
      </c>
      <c r="AK76" s="2">
        <f t="shared" si="31"/>
        <v>0</v>
      </c>
      <c r="AL76" s="2">
        <f t="shared" si="32"/>
        <v>0</v>
      </c>
      <c r="AM76" s="2">
        <f t="shared" si="33"/>
        <v>0</v>
      </c>
      <c r="AN76" s="11" t="e">
        <f t="shared" si="34"/>
        <v>#DIV/0!</v>
      </c>
      <c r="AP76" s="2">
        <f t="shared" si="35"/>
        <v>0</v>
      </c>
      <c r="AQ76" s="2">
        <f t="shared" si="36"/>
        <v>0</v>
      </c>
      <c r="AR76" s="2">
        <f t="shared" si="37"/>
        <v>0</v>
      </c>
      <c r="AS76" s="2">
        <f t="shared" si="38"/>
        <v>0</v>
      </c>
      <c r="AT76" s="11" t="e">
        <f t="shared" si="39"/>
        <v>#DIV/0!</v>
      </c>
    </row>
    <row r="77" spans="2:46" s="2" customFormat="1" x14ac:dyDescent="0.25">
      <c r="B77" s="26" t="s">
        <v>60</v>
      </c>
      <c r="C77" s="27">
        <v>290</v>
      </c>
      <c r="D77" s="25">
        <f t="shared" si="63"/>
        <v>289.99999999999994</v>
      </c>
      <c r="E77" s="25">
        <f t="shared" si="42"/>
        <v>384.99999999999994</v>
      </c>
      <c r="F77" s="2">
        <f t="shared" si="43"/>
        <v>1.5454545454545456</v>
      </c>
      <c r="G77" s="3">
        <f t="shared" si="44"/>
        <v>448.18181818181824</v>
      </c>
      <c r="H77" s="3">
        <f t="shared" si="45"/>
        <v>46.363636363636367</v>
      </c>
      <c r="I77" s="3">
        <f t="shared" si="21"/>
        <v>896.36363636363649</v>
      </c>
      <c r="J77" s="3">
        <f t="shared" si="62"/>
        <v>92.727272727272734</v>
      </c>
      <c r="K77" s="4">
        <f t="shared" si="46"/>
        <v>258152.72727272729</v>
      </c>
      <c r="L77" s="4">
        <f t="shared" si="47"/>
        <v>26705.454545454548</v>
      </c>
      <c r="M77" s="7">
        <f t="shared" si="48"/>
        <v>0</v>
      </c>
      <c r="N77" s="7">
        <f t="shared" si="49"/>
        <v>0</v>
      </c>
      <c r="O77" s="7">
        <f t="shared" si="50"/>
        <v>0</v>
      </c>
      <c r="P77" s="7">
        <f t="shared" si="23"/>
        <v>0</v>
      </c>
      <c r="Q77" s="9">
        <f t="shared" si="51"/>
        <v>0</v>
      </c>
      <c r="R77" s="9">
        <f t="shared" si="52"/>
        <v>0</v>
      </c>
      <c r="S77" s="9">
        <f t="shared" si="53"/>
        <v>0</v>
      </c>
      <c r="T77" s="1">
        <f t="shared" si="54"/>
        <v>0</v>
      </c>
      <c r="U77" s="9">
        <f t="shared" si="55"/>
        <v>0</v>
      </c>
      <c r="V77" s="9">
        <f t="shared" si="56"/>
        <v>0</v>
      </c>
      <c r="W77" s="1">
        <f t="shared" si="57"/>
        <v>0</v>
      </c>
      <c r="X77" s="9">
        <f t="shared" si="24"/>
        <v>0</v>
      </c>
      <c r="Y77" s="10">
        <f t="shared" si="25"/>
        <v>0</v>
      </c>
      <c r="Z77" s="10">
        <f t="shared" si="26"/>
        <v>0</v>
      </c>
      <c r="AA77" s="9">
        <f t="shared" si="27"/>
        <v>0</v>
      </c>
      <c r="AB77" s="36" t="e">
        <f t="shared" si="58"/>
        <v>#DIV/0!</v>
      </c>
      <c r="AC77" s="7">
        <f t="shared" si="59"/>
        <v>0</v>
      </c>
      <c r="AD77" s="44">
        <f t="shared" si="60"/>
        <v>0</v>
      </c>
      <c r="AE77" s="44">
        <f t="shared" si="61"/>
        <v>0</v>
      </c>
      <c r="AF77" s="44">
        <f t="shared" si="28"/>
        <v>0</v>
      </c>
      <c r="AG77" s="44">
        <f t="shared" si="29"/>
        <v>0</v>
      </c>
      <c r="AH77" s="61"/>
      <c r="AJ77" s="2">
        <f t="shared" si="30"/>
        <v>0</v>
      </c>
      <c r="AK77" s="2">
        <f t="shared" si="31"/>
        <v>0</v>
      </c>
      <c r="AL77" s="2">
        <f t="shared" si="32"/>
        <v>0</v>
      </c>
      <c r="AM77" s="2">
        <f t="shared" si="33"/>
        <v>0</v>
      </c>
      <c r="AN77" s="11" t="e">
        <f t="shared" si="34"/>
        <v>#DIV/0!</v>
      </c>
      <c r="AP77" s="2">
        <f t="shared" si="35"/>
        <v>0</v>
      </c>
      <c r="AQ77" s="2">
        <f t="shared" si="36"/>
        <v>0</v>
      </c>
      <c r="AR77" s="2">
        <f t="shared" si="37"/>
        <v>0</v>
      </c>
      <c r="AS77" s="2">
        <f t="shared" si="38"/>
        <v>0</v>
      </c>
      <c r="AT77" s="11" t="e">
        <f t="shared" si="39"/>
        <v>#DIV/0!</v>
      </c>
    </row>
    <row r="78" spans="2:46" s="2" customFormat="1" x14ac:dyDescent="0.25">
      <c r="B78" s="26" t="s">
        <v>61</v>
      </c>
      <c r="C78" s="27">
        <v>295</v>
      </c>
      <c r="D78" s="25">
        <f t="shared" si="63"/>
        <v>295</v>
      </c>
      <c r="E78" s="25">
        <f t="shared" si="42"/>
        <v>390</v>
      </c>
      <c r="F78" s="2">
        <f t="shared" si="43"/>
        <v>1.5256410256410255</v>
      </c>
      <c r="G78" s="3">
        <f t="shared" si="44"/>
        <v>450.06410256410254</v>
      </c>
      <c r="H78" s="3">
        <f t="shared" si="45"/>
        <v>45.769230769230766</v>
      </c>
      <c r="I78" s="3">
        <f t="shared" si="21"/>
        <v>900.12820512820508</v>
      </c>
      <c r="J78" s="3">
        <f t="shared" si="62"/>
        <v>91.538461538461533</v>
      </c>
      <c r="K78" s="4">
        <f t="shared" si="46"/>
        <v>259236.92307692306</v>
      </c>
      <c r="L78" s="4">
        <f t="shared" si="47"/>
        <v>26363.076923076922</v>
      </c>
      <c r="M78" s="7">
        <f t="shared" si="48"/>
        <v>0</v>
      </c>
      <c r="N78" s="7">
        <f t="shared" si="49"/>
        <v>0</v>
      </c>
      <c r="O78" s="7">
        <f t="shared" si="50"/>
        <v>0</v>
      </c>
      <c r="P78" s="7">
        <f t="shared" si="23"/>
        <v>0</v>
      </c>
      <c r="Q78" s="9">
        <f t="shared" si="51"/>
        <v>0</v>
      </c>
      <c r="R78" s="9">
        <f t="shared" si="52"/>
        <v>0</v>
      </c>
      <c r="S78" s="9">
        <f t="shared" si="53"/>
        <v>0</v>
      </c>
      <c r="T78" s="1">
        <f t="shared" si="54"/>
        <v>0</v>
      </c>
      <c r="U78" s="9">
        <f t="shared" si="55"/>
        <v>0</v>
      </c>
      <c r="V78" s="9">
        <f t="shared" si="56"/>
        <v>0</v>
      </c>
      <c r="W78" s="1">
        <f t="shared" si="57"/>
        <v>0</v>
      </c>
      <c r="X78" s="9">
        <f t="shared" si="24"/>
        <v>0</v>
      </c>
      <c r="Y78" s="10">
        <f t="shared" si="25"/>
        <v>0</v>
      </c>
      <c r="Z78" s="10">
        <f t="shared" si="26"/>
        <v>0</v>
      </c>
      <c r="AA78" s="9">
        <f t="shared" si="27"/>
        <v>0</v>
      </c>
      <c r="AB78" s="36" t="e">
        <f t="shared" si="58"/>
        <v>#DIV/0!</v>
      </c>
      <c r="AC78" s="7">
        <f t="shared" si="59"/>
        <v>0</v>
      </c>
      <c r="AD78" s="44">
        <f t="shared" si="60"/>
        <v>0</v>
      </c>
      <c r="AE78" s="44">
        <f t="shared" si="61"/>
        <v>0</v>
      </c>
      <c r="AF78" s="44">
        <f t="shared" si="28"/>
        <v>0</v>
      </c>
      <c r="AG78" s="44">
        <f t="shared" si="29"/>
        <v>0</v>
      </c>
      <c r="AH78" s="61"/>
      <c r="AJ78" s="2">
        <f t="shared" si="30"/>
        <v>0</v>
      </c>
      <c r="AK78" s="2">
        <f t="shared" si="31"/>
        <v>0</v>
      </c>
      <c r="AL78" s="2">
        <f t="shared" si="32"/>
        <v>0</v>
      </c>
      <c r="AM78" s="2">
        <f t="shared" si="33"/>
        <v>0</v>
      </c>
      <c r="AN78" s="11" t="e">
        <f t="shared" si="34"/>
        <v>#DIV/0!</v>
      </c>
      <c r="AP78" s="2">
        <f t="shared" si="35"/>
        <v>0</v>
      </c>
      <c r="AQ78" s="2">
        <f t="shared" si="36"/>
        <v>0</v>
      </c>
      <c r="AR78" s="2">
        <f t="shared" si="37"/>
        <v>0</v>
      </c>
      <c r="AS78" s="2">
        <f t="shared" si="38"/>
        <v>0</v>
      </c>
      <c r="AT78" s="11" t="e">
        <f t="shared" si="39"/>
        <v>#DIV/0!</v>
      </c>
    </row>
    <row r="79" spans="2:46" s="2" customFormat="1" x14ac:dyDescent="0.25">
      <c r="B79" s="26" t="s">
        <v>62</v>
      </c>
      <c r="C79" s="27">
        <v>300</v>
      </c>
      <c r="D79" s="25">
        <f t="shared" si="63"/>
        <v>300</v>
      </c>
      <c r="E79" s="25">
        <f t="shared" si="42"/>
        <v>395</v>
      </c>
      <c r="F79" s="2">
        <f t="shared" si="43"/>
        <v>1.5063291139240507</v>
      </c>
      <c r="G79" s="3">
        <f t="shared" si="44"/>
        <v>451.8987341772152</v>
      </c>
      <c r="H79" s="3">
        <f t="shared" si="45"/>
        <v>45.189873417721522</v>
      </c>
      <c r="I79" s="3">
        <f t="shared" si="21"/>
        <v>903.79746835443041</v>
      </c>
      <c r="J79" s="3">
        <f t="shared" si="62"/>
        <v>90.379746835443044</v>
      </c>
      <c r="K79" s="4">
        <f t="shared" si="46"/>
        <v>260293.67088607597</v>
      </c>
      <c r="L79" s="4">
        <f t="shared" si="47"/>
        <v>26029.367088607596</v>
      </c>
      <c r="M79" s="7">
        <f t="shared" si="48"/>
        <v>0</v>
      </c>
      <c r="N79" s="7">
        <f t="shared" si="49"/>
        <v>0</v>
      </c>
      <c r="O79" s="7">
        <f t="shared" si="50"/>
        <v>0</v>
      </c>
      <c r="P79" s="7">
        <f t="shared" si="23"/>
        <v>0</v>
      </c>
      <c r="Q79" s="9">
        <f t="shared" si="51"/>
        <v>0</v>
      </c>
      <c r="R79" s="9">
        <f t="shared" si="52"/>
        <v>0</v>
      </c>
      <c r="S79" s="9">
        <f t="shared" si="53"/>
        <v>0</v>
      </c>
      <c r="T79" s="1">
        <f t="shared" si="54"/>
        <v>0</v>
      </c>
      <c r="U79" s="9">
        <f t="shared" si="55"/>
        <v>0</v>
      </c>
      <c r="V79" s="9">
        <f t="shared" si="56"/>
        <v>0</v>
      </c>
      <c r="W79" s="1">
        <f t="shared" si="57"/>
        <v>0</v>
      </c>
      <c r="X79" s="9">
        <f t="shared" si="24"/>
        <v>0</v>
      </c>
      <c r="Y79" s="10">
        <f t="shared" si="25"/>
        <v>0</v>
      </c>
      <c r="Z79" s="10">
        <f t="shared" si="26"/>
        <v>0</v>
      </c>
      <c r="AA79" s="9">
        <f t="shared" si="27"/>
        <v>0</v>
      </c>
      <c r="AB79" s="36" t="e">
        <f t="shared" si="58"/>
        <v>#DIV/0!</v>
      </c>
      <c r="AC79" s="7">
        <f t="shared" si="59"/>
        <v>0</v>
      </c>
      <c r="AD79" s="44">
        <f t="shared" si="60"/>
        <v>0</v>
      </c>
      <c r="AE79" s="44">
        <f t="shared" si="61"/>
        <v>0</v>
      </c>
      <c r="AF79" s="44">
        <f t="shared" si="28"/>
        <v>0</v>
      </c>
      <c r="AG79" s="44">
        <f t="shared" si="29"/>
        <v>0</v>
      </c>
      <c r="AH79" s="61"/>
      <c r="AJ79" s="2">
        <f t="shared" si="30"/>
        <v>0</v>
      </c>
      <c r="AK79" s="2">
        <f t="shared" si="31"/>
        <v>0</v>
      </c>
      <c r="AL79" s="2">
        <f t="shared" si="32"/>
        <v>0</v>
      </c>
      <c r="AM79" s="2">
        <f t="shared" si="33"/>
        <v>0</v>
      </c>
      <c r="AN79" s="11" t="e">
        <f t="shared" si="34"/>
        <v>#DIV/0!</v>
      </c>
      <c r="AP79" s="2">
        <f t="shared" si="35"/>
        <v>0</v>
      </c>
      <c r="AQ79" s="2">
        <f t="shared" si="36"/>
        <v>0</v>
      </c>
      <c r="AR79" s="2">
        <f t="shared" si="37"/>
        <v>0</v>
      </c>
      <c r="AS79" s="2">
        <f t="shared" si="38"/>
        <v>0</v>
      </c>
      <c r="AT79" s="11" t="e">
        <f t="shared" si="39"/>
        <v>#DIV/0!</v>
      </c>
    </row>
    <row r="80" spans="2:46" s="2" customFormat="1" x14ac:dyDescent="0.25">
      <c r="B80" s="26" t="s">
        <v>63</v>
      </c>
      <c r="C80" s="27">
        <v>305</v>
      </c>
      <c r="D80" s="25">
        <f t="shared" si="63"/>
        <v>304.99999999999994</v>
      </c>
      <c r="E80" s="25">
        <f t="shared" si="42"/>
        <v>399.99999999999994</v>
      </c>
      <c r="F80" s="2">
        <f t="shared" si="43"/>
        <v>1.4875000000000003</v>
      </c>
      <c r="G80" s="3">
        <f t="shared" si="44"/>
        <v>453.68750000000006</v>
      </c>
      <c r="H80" s="3">
        <f t="shared" si="45"/>
        <v>44.625000000000007</v>
      </c>
      <c r="I80" s="3">
        <f t="shared" si="21"/>
        <v>907.37500000000011</v>
      </c>
      <c r="J80" s="3">
        <f t="shared" si="62"/>
        <v>89.250000000000014</v>
      </c>
      <c r="K80" s="4">
        <f t="shared" si="46"/>
        <v>261324.00000000003</v>
      </c>
      <c r="L80" s="4">
        <f t="shared" si="47"/>
        <v>25704.000000000004</v>
      </c>
      <c r="M80" s="7">
        <f t="shared" si="48"/>
        <v>0</v>
      </c>
      <c r="N80" s="7">
        <f t="shared" si="49"/>
        <v>0</v>
      </c>
      <c r="O80" s="7">
        <f t="shared" si="50"/>
        <v>0</v>
      </c>
      <c r="P80" s="7">
        <f t="shared" si="23"/>
        <v>0</v>
      </c>
      <c r="Q80" s="9">
        <f t="shared" si="51"/>
        <v>0</v>
      </c>
      <c r="R80" s="9">
        <f t="shared" si="52"/>
        <v>0</v>
      </c>
      <c r="S80" s="9">
        <f t="shared" si="53"/>
        <v>0</v>
      </c>
      <c r="T80" s="1">
        <f t="shared" si="54"/>
        <v>0</v>
      </c>
      <c r="U80" s="9">
        <f t="shared" si="55"/>
        <v>0</v>
      </c>
      <c r="V80" s="9">
        <f t="shared" si="56"/>
        <v>0</v>
      </c>
      <c r="W80" s="1">
        <f t="shared" si="57"/>
        <v>0</v>
      </c>
      <c r="X80" s="9">
        <f t="shared" si="24"/>
        <v>0</v>
      </c>
      <c r="Y80" s="10">
        <f t="shared" si="25"/>
        <v>0</v>
      </c>
      <c r="Z80" s="10">
        <f t="shared" si="26"/>
        <v>0</v>
      </c>
      <c r="AA80" s="9">
        <f t="shared" si="27"/>
        <v>0</v>
      </c>
      <c r="AB80" s="36" t="e">
        <f t="shared" si="58"/>
        <v>#DIV/0!</v>
      </c>
      <c r="AC80" s="7">
        <f t="shared" si="59"/>
        <v>0</v>
      </c>
      <c r="AD80" s="44">
        <f t="shared" si="60"/>
        <v>0</v>
      </c>
      <c r="AE80" s="44">
        <f t="shared" si="61"/>
        <v>0</v>
      </c>
      <c r="AF80" s="44">
        <f t="shared" si="28"/>
        <v>0</v>
      </c>
      <c r="AG80" s="44">
        <f t="shared" si="29"/>
        <v>0</v>
      </c>
      <c r="AH80" s="61"/>
      <c r="AJ80" s="2">
        <f t="shared" si="30"/>
        <v>0</v>
      </c>
      <c r="AK80" s="2">
        <f t="shared" si="31"/>
        <v>0</v>
      </c>
      <c r="AL80" s="2">
        <f t="shared" si="32"/>
        <v>0</v>
      </c>
      <c r="AM80" s="2">
        <f t="shared" si="33"/>
        <v>0</v>
      </c>
      <c r="AN80" s="11" t="e">
        <f t="shared" si="34"/>
        <v>#DIV/0!</v>
      </c>
      <c r="AP80" s="2">
        <f t="shared" si="35"/>
        <v>0</v>
      </c>
      <c r="AQ80" s="2">
        <f t="shared" si="36"/>
        <v>0</v>
      </c>
      <c r="AR80" s="2">
        <f t="shared" si="37"/>
        <v>0</v>
      </c>
      <c r="AS80" s="2">
        <f t="shared" si="38"/>
        <v>0</v>
      </c>
      <c r="AT80" s="11" t="e">
        <f t="shared" si="39"/>
        <v>#DIV/0!</v>
      </c>
    </row>
    <row r="81" spans="2:46" s="2" customFormat="1" x14ac:dyDescent="0.25">
      <c r="B81" s="26" t="s">
        <v>64</v>
      </c>
      <c r="C81" s="27">
        <v>310</v>
      </c>
      <c r="D81" s="25">
        <f t="shared" si="63"/>
        <v>310</v>
      </c>
      <c r="E81" s="25">
        <f t="shared" si="42"/>
        <v>405</v>
      </c>
      <c r="F81" s="2">
        <f t="shared" si="43"/>
        <v>1.4691358024691359</v>
      </c>
      <c r="G81" s="3">
        <f t="shared" si="44"/>
        <v>455.4320987654321</v>
      </c>
      <c r="H81" s="3">
        <f t="shared" si="45"/>
        <v>44.074074074074076</v>
      </c>
      <c r="I81" s="3">
        <f t="shared" si="21"/>
        <v>910.8641975308642</v>
      </c>
      <c r="J81" s="3">
        <f t="shared" si="62"/>
        <v>88.148148148148152</v>
      </c>
      <c r="K81" s="4">
        <f t="shared" si="46"/>
        <v>262328.88888888888</v>
      </c>
      <c r="L81" s="4">
        <f t="shared" si="47"/>
        <v>25386.666666666668</v>
      </c>
      <c r="M81" s="7">
        <f t="shared" si="48"/>
        <v>0</v>
      </c>
      <c r="N81" s="7">
        <f t="shared" si="49"/>
        <v>0</v>
      </c>
      <c r="O81" s="7">
        <f t="shared" si="50"/>
        <v>0</v>
      </c>
      <c r="P81" s="7">
        <f t="shared" si="23"/>
        <v>0</v>
      </c>
      <c r="Q81" s="9">
        <f t="shared" si="51"/>
        <v>0</v>
      </c>
      <c r="R81" s="9">
        <f t="shared" si="52"/>
        <v>0</v>
      </c>
      <c r="S81" s="9">
        <f t="shared" si="53"/>
        <v>0</v>
      </c>
      <c r="T81" s="1">
        <f t="shared" si="54"/>
        <v>0</v>
      </c>
      <c r="U81" s="9">
        <f t="shared" si="55"/>
        <v>0</v>
      </c>
      <c r="V81" s="9">
        <f t="shared" si="56"/>
        <v>0</v>
      </c>
      <c r="W81" s="1">
        <f t="shared" si="57"/>
        <v>0</v>
      </c>
      <c r="X81" s="9">
        <f t="shared" si="24"/>
        <v>0</v>
      </c>
      <c r="Y81" s="10">
        <f t="shared" si="25"/>
        <v>0</v>
      </c>
      <c r="Z81" s="10">
        <f t="shared" si="26"/>
        <v>0</v>
      </c>
      <c r="AA81" s="9">
        <f t="shared" si="27"/>
        <v>0</v>
      </c>
      <c r="AB81" s="36" t="e">
        <f t="shared" si="58"/>
        <v>#DIV/0!</v>
      </c>
      <c r="AC81" s="7">
        <f t="shared" si="59"/>
        <v>0</v>
      </c>
      <c r="AD81" s="44">
        <f t="shared" si="60"/>
        <v>0</v>
      </c>
      <c r="AE81" s="44">
        <f t="shared" si="61"/>
        <v>0</v>
      </c>
      <c r="AF81" s="44">
        <f t="shared" si="28"/>
        <v>0</v>
      </c>
      <c r="AG81" s="44">
        <f t="shared" si="29"/>
        <v>0</v>
      </c>
      <c r="AH81" s="61"/>
      <c r="AJ81" s="2">
        <f t="shared" si="30"/>
        <v>0</v>
      </c>
      <c r="AK81" s="2">
        <f t="shared" si="31"/>
        <v>0</v>
      </c>
      <c r="AL81" s="2">
        <f t="shared" si="32"/>
        <v>0</v>
      </c>
      <c r="AM81" s="2">
        <f t="shared" si="33"/>
        <v>0</v>
      </c>
      <c r="AN81" s="11" t="e">
        <f t="shared" si="34"/>
        <v>#DIV/0!</v>
      </c>
      <c r="AP81" s="2">
        <f t="shared" si="35"/>
        <v>0</v>
      </c>
      <c r="AQ81" s="2">
        <f t="shared" si="36"/>
        <v>0</v>
      </c>
      <c r="AR81" s="2">
        <f t="shared" si="37"/>
        <v>0</v>
      </c>
      <c r="AS81" s="2">
        <f t="shared" si="38"/>
        <v>0</v>
      </c>
      <c r="AT81" s="11" t="e">
        <f t="shared" si="39"/>
        <v>#DIV/0!</v>
      </c>
    </row>
    <row r="82" spans="2:46" x14ac:dyDescent="0.25">
      <c r="B82" s="26" t="s">
        <v>65</v>
      </c>
      <c r="C82" s="27">
        <v>315</v>
      </c>
      <c r="D82" s="25">
        <f t="shared" si="63"/>
        <v>315</v>
      </c>
      <c r="E82" s="25">
        <f t="shared" si="42"/>
        <v>410</v>
      </c>
      <c r="F82" s="2">
        <f t="shared" si="43"/>
        <v>1.4512195121951219</v>
      </c>
      <c r="G82" s="3">
        <f t="shared" si="44"/>
        <v>457.13414634146341</v>
      </c>
      <c r="H82" s="3">
        <f t="shared" si="45"/>
        <v>43.536585365853654</v>
      </c>
      <c r="I82" s="3">
        <f t="shared" si="21"/>
        <v>914.26829268292681</v>
      </c>
      <c r="J82" s="3">
        <f t="shared" si="62"/>
        <v>87.073170731707307</v>
      </c>
      <c r="K82" s="4">
        <f t="shared" si="46"/>
        <v>263309.26829268294</v>
      </c>
      <c r="L82" s="4">
        <f t="shared" si="47"/>
        <v>25077.073170731703</v>
      </c>
      <c r="M82" s="7">
        <f t="shared" si="48"/>
        <v>0</v>
      </c>
      <c r="N82" s="7">
        <f t="shared" si="49"/>
        <v>0</v>
      </c>
      <c r="O82" s="7">
        <f t="shared" si="50"/>
        <v>0</v>
      </c>
      <c r="P82" s="7">
        <f t="shared" si="23"/>
        <v>0</v>
      </c>
      <c r="Q82" s="9">
        <f t="shared" si="51"/>
        <v>0</v>
      </c>
      <c r="R82" s="9">
        <f t="shared" si="52"/>
        <v>0</v>
      </c>
      <c r="S82" s="9">
        <f t="shared" si="53"/>
        <v>0</v>
      </c>
      <c r="T82" s="1">
        <f t="shared" si="54"/>
        <v>0</v>
      </c>
      <c r="U82" s="9">
        <f t="shared" si="55"/>
        <v>0</v>
      </c>
      <c r="V82" s="9">
        <f t="shared" si="56"/>
        <v>0</v>
      </c>
      <c r="W82" s="1">
        <f t="shared" si="57"/>
        <v>0</v>
      </c>
      <c r="X82" s="9">
        <f t="shared" si="24"/>
        <v>0</v>
      </c>
      <c r="Y82" s="10">
        <f t="shared" si="25"/>
        <v>0</v>
      </c>
      <c r="Z82" s="10">
        <f t="shared" si="26"/>
        <v>0</v>
      </c>
      <c r="AA82" s="9">
        <f t="shared" si="27"/>
        <v>0</v>
      </c>
      <c r="AB82" s="36" t="e">
        <f t="shared" si="58"/>
        <v>#DIV/0!</v>
      </c>
      <c r="AC82" s="7">
        <f t="shared" si="59"/>
        <v>0</v>
      </c>
      <c r="AD82" s="44">
        <f t="shared" si="60"/>
        <v>0</v>
      </c>
      <c r="AE82" s="44">
        <f t="shared" si="61"/>
        <v>0</v>
      </c>
      <c r="AF82" s="44">
        <f t="shared" si="28"/>
        <v>0</v>
      </c>
      <c r="AG82" s="44">
        <f t="shared" si="29"/>
        <v>0</v>
      </c>
      <c r="AH82" s="61"/>
      <c r="AJ82" s="2">
        <f t="shared" si="30"/>
        <v>0</v>
      </c>
      <c r="AK82" s="2">
        <f t="shared" si="31"/>
        <v>0</v>
      </c>
      <c r="AL82" s="2">
        <f t="shared" si="32"/>
        <v>0</v>
      </c>
      <c r="AM82" s="2">
        <f t="shared" si="33"/>
        <v>0</v>
      </c>
      <c r="AN82" s="11" t="e">
        <f t="shared" si="34"/>
        <v>#DIV/0!</v>
      </c>
      <c r="AP82" s="2">
        <f t="shared" si="35"/>
        <v>0</v>
      </c>
      <c r="AQ82" s="2">
        <f t="shared" si="36"/>
        <v>0</v>
      </c>
      <c r="AR82" s="2">
        <f t="shared" si="37"/>
        <v>0</v>
      </c>
      <c r="AS82" s="2">
        <f t="shared" si="38"/>
        <v>0</v>
      </c>
      <c r="AT82" s="11" t="e">
        <f t="shared" si="39"/>
        <v>#DIV/0!</v>
      </c>
    </row>
    <row r="83" spans="2:46" x14ac:dyDescent="0.25">
      <c r="B83" s="26" t="s">
        <v>66</v>
      </c>
      <c r="C83" s="27">
        <v>320</v>
      </c>
      <c r="D83" s="25">
        <f t="shared" si="63"/>
        <v>320</v>
      </c>
      <c r="E83" s="25">
        <f t="shared" si="42"/>
        <v>415</v>
      </c>
      <c r="F83" s="2">
        <f t="shared" si="43"/>
        <v>1.4337349397590362</v>
      </c>
      <c r="G83" s="3">
        <f t="shared" si="44"/>
        <v>458.79518072289159</v>
      </c>
      <c r="H83" s="3">
        <f t="shared" si="45"/>
        <v>43.01204819277109</v>
      </c>
      <c r="I83" s="3">
        <f t="shared" si="21"/>
        <v>917.59036144578317</v>
      </c>
      <c r="J83" s="3">
        <f t="shared" si="62"/>
        <v>86.02409638554218</v>
      </c>
      <c r="K83" s="4">
        <f t="shared" si="46"/>
        <v>264266.02409638558</v>
      </c>
      <c r="L83" s="4">
        <f t="shared" si="47"/>
        <v>24774.939759036148</v>
      </c>
      <c r="M83" s="7">
        <f t="shared" si="48"/>
        <v>0</v>
      </c>
      <c r="N83" s="7">
        <f t="shared" si="49"/>
        <v>0</v>
      </c>
      <c r="O83" s="7">
        <f t="shared" si="50"/>
        <v>0</v>
      </c>
      <c r="P83" s="7">
        <f t="shared" si="23"/>
        <v>0</v>
      </c>
      <c r="Q83" s="9">
        <f t="shared" si="51"/>
        <v>0</v>
      </c>
      <c r="R83" s="9">
        <f t="shared" si="52"/>
        <v>0</v>
      </c>
      <c r="S83" s="9">
        <f t="shared" si="53"/>
        <v>0</v>
      </c>
      <c r="T83" s="1">
        <f t="shared" si="54"/>
        <v>0</v>
      </c>
      <c r="U83" s="9">
        <f t="shared" si="55"/>
        <v>0</v>
      </c>
      <c r="V83" s="9">
        <f t="shared" si="56"/>
        <v>0</v>
      </c>
      <c r="W83" s="1">
        <f t="shared" si="57"/>
        <v>0</v>
      </c>
      <c r="X83" s="9">
        <f t="shared" si="24"/>
        <v>0</v>
      </c>
      <c r="Y83" s="10">
        <f t="shared" si="25"/>
        <v>0</v>
      </c>
      <c r="Z83" s="10">
        <f t="shared" si="26"/>
        <v>0</v>
      </c>
      <c r="AA83" s="9">
        <f t="shared" si="27"/>
        <v>0</v>
      </c>
      <c r="AB83" s="36" t="e">
        <f t="shared" si="58"/>
        <v>#DIV/0!</v>
      </c>
      <c r="AC83" s="7">
        <f t="shared" si="59"/>
        <v>0</v>
      </c>
      <c r="AD83" s="44">
        <f t="shared" si="60"/>
        <v>0</v>
      </c>
      <c r="AE83" s="44">
        <f t="shared" si="61"/>
        <v>0</v>
      </c>
      <c r="AF83" s="44">
        <f t="shared" si="28"/>
        <v>0</v>
      </c>
      <c r="AG83" s="44">
        <f t="shared" si="29"/>
        <v>0</v>
      </c>
      <c r="AH83" s="61"/>
      <c r="AJ83" s="2">
        <f t="shared" si="30"/>
        <v>0</v>
      </c>
      <c r="AK83" s="2">
        <f t="shared" si="31"/>
        <v>0</v>
      </c>
      <c r="AL83" s="2">
        <f t="shared" si="32"/>
        <v>0</v>
      </c>
      <c r="AM83" s="2">
        <f t="shared" si="33"/>
        <v>0</v>
      </c>
      <c r="AN83" s="11" t="e">
        <f t="shared" si="34"/>
        <v>#DIV/0!</v>
      </c>
      <c r="AP83" s="2">
        <f t="shared" si="35"/>
        <v>0</v>
      </c>
      <c r="AQ83" s="2">
        <f t="shared" si="36"/>
        <v>0</v>
      </c>
      <c r="AR83" s="2">
        <f t="shared" si="37"/>
        <v>0</v>
      </c>
      <c r="AS83" s="2">
        <f t="shared" si="38"/>
        <v>0</v>
      </c>
      <c r="AT83" s="11" t="e">
        <f t="shared" si="39"/>
        <v>#DIV/0!</v>
      </c>
    </row>
    <row r="84" spans="2:46" x14ac:dyDescent="0.25">
      <c r="B84" s="26" t="s">
        <v>67</v>
      </c>
      <c r="C84" s="27">
        <v>325</v>
      </c>
      <c r="D84" s="25">
        <f t="shared" si="63"/>
        <v>325.00000000000006</v>
      </c>
      <c r="E84" s="25">
        <f t="shared" ref="E84:E115" si="64">D84+$D$7+$D$8</f>
        <v>420.00000000000006</v>
      </c>
      <c r="F84" s="2">
        <f t="shared" ref="F84:F115" si="65">($D$10-$D$9-$D$12)/E84</f>
        <v>1.4166666666666665</v>
      </c>
      <c r="G84" s="3">
        <f t="shared" ref="G84:G115" si="66">C84*F84</f>
        <v>460.41666666666663</v>
      </c>
      <c r="H84" s="3">
        <f t="shared" ref="H84:H115" si="67">F84*$D$16</f>
        <v>42.499999999999993</v>
      </c>
      <c r="I84" s="3">
        <f t="shared" si="21"/>
        <v>920.83333333333326</v>
      </c>
      <c r="J84" s="3">
        <f t="shared" si="62"/>
        <v>84.999999999999986</v>
      </c>
      <c r="K84" s="4">
        <f t="shared" ref="K84:K115" si="68">I84*$D$14</f>
        <v>265200</v>
      </c>
      <c r="L84" s="4">
        <f t="shared" ref="L84:L115" si="69">J84*$D$14</f>
        <v>24479.999999999996</v>
      </c>
      <c r="M84" s="7">
        <f t="shared" ref="M84:M115" si="70">K84*$W$16</f>
        <v>0</v>
      </c>
      <c r="N84" s="7">
        <f t="shared" ref="N84:N115" si="71">$W$11</f>
        <v>0</v>
      </c>
      <c r="O84" s="7">
        <f t="shared" ref="O84:O115" si="72">((L84/$D$16)*($D$7+$D$8))/60*$K$16</f>
        <v>0</v>
      </c>
      <c r="P84" s="7">
        <f t="shared" si="23"/>
        <v>0</v>
      </c>
      <c r="Q84" s="9">
        <f t="shared" ref="Q84:Q115" si="73">ROUND($K$12/100*K84*$K$10,2)</f>
        <v>0</v>
      </c>
      <c r="R84" s="9">
        <f t="shared" ref="R84:R115" si="74">K84*$K$4</f>
        <v>0</v>
      </c>
      <c r="S84" s="9">
        <f t="shared" ref="S84:S115" si="75">K84*$K$5</f>
        <v>0</v>
      </c>
      <c r="T84" s="1">
        <f t="shared" ref="T84:T115" si="76">$K$6</f>
        <v>0</v>
      </c>
      <c r="U84" s="9">
        <f t="shared" ref="U84:U115" si="77">$K$7</f>
        <v>0</v>
      </c>
      <c r="V84" s="9">
        <f t="shared" ref="V84:V115" si="78">$K$8</f>
        <v>0</v>
      </c>
      <c r="W84" s="1">
        <f t="shared" ref="W84:W115" si="79">$K$9</f>
        <v>0</v>
      </c>
      <c r="X84" s="9">
        <f t="shared" si="24"/>
        <v>0</v>
      </c>
      <c r="Y84" s="10">
        <f t="shared" si="25"/>
        <v>0</v>
      </c>
      <c r="Z84" s="10">
        <f t="shared" si="26"/>
        <v>0</v>
      </c>
      <c r="AA84" s="9">
        <f t="shared" si="27"/>
        <v>0</v>
      </c>
      <c r="AB84" s="36" t="e">
        <f t="shared" ref="AB84:AB115" si="80">AA84/X84</f>
        <v>#DIV/0!</v>
      </c>
      <c r="AC84" s="7">
        <f t="shared" ref="AC84:AC115" si="81">X84+AA84</f>
        <v>0</v>
      </c>
      <c r="AD84" s="44">
        <f t="shared" ref="AD84:AD115" si="82">AC84/K84</f>
        <v>0</v>
      </c>
      <c r="AE84" s="44">
        <f t="shared" ref="AE84:AE115" si="83">AC84/L84</f>
        <v>0</v>
      </c>
      <c r="AF84" s="44">
        <f t="shared" si="28"/>
        <v>0</v>
      </c>
      <c r="AG84" s="44">
        <f t="shared" si="29"/>
        <v>0</v>
      </c>
      <c r="AH84" s="61"/>
      <c r="AJ84" s="2">
        <f t="shared" si="30"/>
        <v>0</v>
      </c>
      <c r="AK84" s="2">
        <f t="shared" si="31"/>
        <v>0</v>
      </c>
      <c r="AL84" s="2">
        <f t="shared" si="32"/>
        <v>0</v>
      </c>
      <c r="AM84" s="2">
        <f t="shared" si="33"/>
        <v>0</v>
      </c>
      <c r="AN84" s="11" t="e">
        <f t="shared" si="34"/>
        <v>#DIV/0!</v>
      </c>
      <c r="AP84" s="2">
        <f t="shared" si="35"/>
        <v>0</v>
      </c>
      <c r="AQ84" s="2">
        <f t="shared" si="36"/>
        <v>0</v>
      </c>
      <c r="AR84" s="2">
        <f t="shared" si="37"/>
        <v>0</v>
      </c>
      <c r="AS84" s="2">
        <f t="shared" si="38"/>
        <v>0</v>
      </c>
      <c r="AT84" s="11" t="e">
        <f t="shared" si="39"/>
        <v>#DIV/0!</v>
      </c>
    </row>
    <row r="85" spans="2:46" x14ac:dyDescent="0.25">
      <c r="B85" s="26" t="s">
        <v>68</v>
      </c>
      <c r="C85" s="27">
        <v>330</v>
      </c>
      <c r="D85" s="25">
        <f t="shared" si="63"/>
        <v>330</v>
      </c>
      <c r="E85" s="25">
        <f t="shared" si="64"/>
        <v>425</v>
      </c>
      <c r="F85" s="2">
        <f t="shared" si="65"/>
        <v>1.4</v>
      </c>
      <c r="G85" s="3">
        <f t="shared" si="66"/>
        <v>461.99999999999994</v>
      </c>
      <c r="H85" s="3">
        <f t="shared" si="67"/>
        <v>42</v>
      </c>
      <c r="I85" s="3">
        <f t="shared" ref="I85:I139" si="84">G85*2</f>
        <v>923.99999999999989</v>
      </c>
      <c r="J85" s="3">
        <f t="shared" ref="J85:J116" si="85">H85*2</f>
        <v>84</v>
      </c>
      <c r="K85" s="4">
        <f t="shared" si="68"/>
        <v>266111.99999999994</v>
      </c>
      <c r="L85" s="4">
        <f t="shared" si="69"/>
        <v>24192</v>
      </c>
      <c r="M85" s="7">
        <f t="shared" si="70"/>
        <v>0</v>
      </c>
      <c r="N85" s="7">
        <f t="shared" si="71"/>
        <v>0</v>
      </c>
      <c r="O85" s="7">
        <f t="shared" si="72"/>
        <v>0</v>
      </c>
      <c r="P85" s="7">
        <f t="shared" ref="P85:P139" si="86">M85+N85+O85</f>
        <v>0</v>
      </c>
      <c r="Q85" s="9">
        <f t="shared" si="73"/>
        <v>0</v>
      </c>
      <c r="R85" s="9">
        <f t="shared" si="74"/>
        <v>0</v>
      </c>
      <c r="S85" s="9">
        <f t="shared" si="75"/>
        <v>0</v>
      </c>
      <c r="T85" s="1">
        <f t="shared" si="76"/>
        <v>0</v>
      </c>
      <c r="U85" s="9">
        <f t="shared" si="77"/>
        <v>0</v>
      </c>
      <c r="V85" s="9">
        <f t="shared" si="78"/>
        <v>0</v>
      </c>
      <c r="W85" s="1">
        <f t="shared" si="79"/>
        <v>0</v>
      </c>
      <c r="X85" s="9">
        <f t="shared" ref="X85:X139" si="87">SUM(P85:W85)</f>
        <v>0</v>
      </c>
      <c r="Y85" s="10">
        <f t="shared" ref="Y85:Y139" si="88">X85/K85</f>
        <v>0</v>
      </c>
      <c r="Z85" s="10">
        <f t="shared" ref="Z85:Z139" si="89">X85/L85</f>
        <v>0</v>
      </c>
      <c r="AA85" s="9">
        <f t="shared" ref="AA85:AA139" si="90">$K$17</f>
        <v>0</v>
      </c>
      <c r="AB85" s="36" t="e">
        <f t="shared" si="80"/>
        <v>#DIV/0!</v>
      </c>
      <c r="AC85" s="7">
        <f t="shared" si="81"/>
        <v>0</v>
      </c>
      <c r="AD85" s="44">
        <f t="shared" si="82"/>
        <v>0</v>
      </c>
      <c r="AE85" s="44">
        <f t="shared" si="83"/>
        <v>0</v>
      </c>
      <c r="AF85" s="44">
        <f t="shared" ref="AF85:AF139" si="91">AD85*$AF$18</f>
        <v>0</v>
      </c>
      <c r="AG85" s="44">
        <f t="shared" ref="AG85:AG139" si="92">AE85*$AG$18</f>
        <v>0</v>
      </c>
      <c r="AH85" s="61"/>
      <c r="AJ85" s="2">
        <f t="shared" ref="AJ85:AJ139" si="93">AF85*C85</f>
        <v>0</v>
      </c>
      <c r="AK85" s="2">
        <f t="shared" ref="AK85:AK139" si="94">AG85*32</f>
        <v>0</v>
      </c>
      <c r="AL85" s="2">
        <f t="shared" ref="AL85:AL139" si="95">SUM(AJ85:AK85)</f>
        <v>0</v>
      </c>
      <c r="AM85" s="2">
        <f t="shared" ref="AM85:AM139" si="96">AL85/32</f>
        <v>0</v>
      </c>
      <c r="AN85" s="11" t="e">
        <f t="shared" ref="AN85:AN139" si="97">AM85/AE85</f>
        <v>#DIV/0!</v>
      </c>
      <c r="AP85" s="2">
        <f t="shared" ref="AP85:AP140" si="98">Y85*0.85*C85</f>
        <v>0</v>
      </c>
      <c r="AQ85" s="2">
        <f t="shared" ref="AQ85:AQ140" si="99">Z85*0.15*32</f>
        <v>0</v>
      </c>
      <c r="AR85" s="2">
        <f t="shared" ref="AR85:AR140" si="100">SUM(AP85:AQ85)</f>
        <v>0</v>
      </c>
      <c r="AS85" s="2">
        <f t="shared" ref="AS85:AS140" si="101">AR85/32</f>
        <v>0</v>
      </c>
      <c r="AT85" s="11" t="e">
        <f t="shared" ref="AT85:AT140" si="102">AS85/Z85</f>
        <v>#DIV/0!</v>
      </c>
    </row>
    <row r="86" spans="2:46" x14ac:dyDescent="0.25">
      <c r="B86" s="26" t="s">
        <v>69</v>
      </c>
      <c r="C86" s="27">
        <v>335</v>
      </c>
      <c r="D86" s="25">
        <f t="shared" si="63"/>
        <v>334.99999999999994</v>
      </c>
      <c r="E86" s="25">
        <f t="shared" si="64"/>
        <v>429.99999999999994</v>
      </c>
      <c r="F86" s="2">
        <f t="shared" si="65"/>
        <v>1.3837209302325584</v>
      </c>
      <c r="G86" s="3">
        <f t="shared" si="66"/>
        <v>463.54651162790708</v>
      </c>
      <c r="H86" s="3">
        <f t="shared" si="67"/>
        <v>41.511627906976749</v>
      </c>
      <c r="I86" s="3">
        <f t="shared" si="84"/>
        <v>927.09302325581416</v>
      </c>
      <c r="J86" s="3">
        <f t="shared" si="85"/>
        <v>83.023255813953497</v>
      </c>
      <c r="K86" s="4">
        <f t="shared" si="68"/>
        <v>267002.7906976745</v>
      </c>
      <c r="L86" s="4">
        <f t="shared" si="69"/>
        <v>23910.697674418607</v>
      </c>
      <c r="M86" s="7">
        <f t="shared" si="70"/>
        <v>0</v>
      </c>
      <c r="N86" s="7">
        <f t="shared" si="71"/>
        <v>0</v>
      </c>
      <c r="O86" s="7">
        <f t="shared" si="72"/>
        <v>0</v>
      </c>
      <c r="P86" s="7">
        <f t="shared" si="86"/>
        <v>0</v>
      </c>
      <c r="Q86" s="9">
        <f t="shared" si="73"/>
        <v>0</v>
      </c>
      <c r="R86" s="9">
        <f t="shared" si="74"/>
        <v>0</v>
      </c>
      <c r="S86" s="9">
        <f t="shared" si="75"/>
        <v>0</v>
      </c>
      <c r="T86" s="1">
        <f t="shared" si="76"/>
        <v>0</v>
      </c>
      <c r="U86" s="9">
        <f t="shared" si="77"/>
        <v>0</v>
      </c>
      <c r="V86" s="9">
        <f t="shared" si="78"/>
        <v>0</v>
      </c>
      <c r="W86" s="1">
        <f t="shared" si="79"/>
        <v>0</v>
      </c>
      <c r="X86" s="9">
        <f t="shared" si="87"/>
        <v>0</v>
      </c>
      <c r="Y86" s="10">
        <f t="shared" si="88"/>
        <v>0</v>
      </c>
      <c r="Z86" s="10">
        <f t="shared" si="89"/>
        <v>0</v>
      </c>
      <c r="AA86" s="9">
        <f t="shared" si="90"/>
        <v>0</v>
      </c>
      <c r="AB86" s="36" t="e">
        <f t="shared" si="80"/>
        <v>#DIV/0!</v>
      </c>
      <c r="AC86" s="7">
        <f t="shared" si="81"/>
        <v>0</v>
      </c>
      <c r="AD86" s="44">
        <f t="shared" si="82"/>
        <v>0</v>
      </c>
      <c r="AE86" s="44">
        <f t="shared" si="83"/>
        <v>0</v>
      </c>
      <c r="AF86" s="44">
        <f t="shared" si="91"/>
        <v>0</v>
      </c>
      <c r="AG86" s="44">
        <f t="shared" si="92"/>
        <v>0</v>
      </c>
      <c r="AH86" s="61"/>
      <c r="AJ86" s="2">
        <f t="shared" si="93"/>
        <v>0</v>
      </c>
      <c r="AK86" s="2">
        <f t="shared" si="94"/>
        <v>0</v>
      </c>
      <c r="AL86" s="2">
        <f t="shared" si="95"/>
        <v>0</v>
      </c>
      <c r="AM86" s="2">
        <f t="shared" si="96"/>
        <v>0</v>
      </c>
      <c r="AN86" s="11" t="e">
        <f t="shared" si="97"/>
        <v>#DIV/0!</v>
      </c>
      <c r="AP86" s="2">
        <f t="shared" si="98"/>
        <v>0</v>
      </c>
      <c r="AQ86" s="2">
        <f t="shared" si="99"/>
        <v>0</v>
      </c>
      <c r="AR86" s="2">
        <f t="shared" si="100"/>
        <v>0</v>
      </c>
      <c r="AS86" s="2">
        <f t="shared" si="101"/>
        <v>0</v>
      </c>
      <c r="AT86" s="11" t="e">
        <f t="shared" si="102"/>
        <v>#DIV/0!</v>
      </c>
    </row>
    <row r="87" spans="2:46" x14ac:dyDescent="0.25">
      <c r="B87" s="26" t="s">
        <v>70</v>
      </c>
      <c r="C87" s="27">
        <v>340</v>
      </c>
      <c r="D87" s="25">
        <f t="shared" si="63"/>
        <v>340.00000000000006</v>
      </c>
      <c r="E87" s="25">
        <f t="shared" si="64"/>
        <v>435.00000000000006</v>
      </c>
      <c r="F87" s="2">
        <f t="shared" si="65"/>
        <v>1.3678160919540228</v>
      </c>
      <c r="G87" s="3">
        <f t="shared" si="66"/>
        <v>465.05747126436773</v>
      </c>
      <c r="H87" s="3">
        <f t="shared" si="67"/>
        <v>41.034482758620683</v>
      </c>
      <c r="I87" s="3">
        <f t="shared" si="84"/>
        <v>930.11494252873547</v>
      </c>
      <c r="J87" s="3">
        <f t="shared" si="85"/>
        <v>82.068965517241367</v>
      </c>
      <c r="K87" s="4">
        <f t="shared" si="68"/>
        <v>267873.10344827583</v>
      </c>
      <c r="L87" s="4">
        <f t="shared" si="69"/>
        <v>23635.862068965514</v>
      </c>
      <c r="M87" s="7">
        <f t="shared" si="70"/>
        <v>0</v>
      </c>
      <c r="N87" s="7">
        <f t="shared" si="71"/>
        <v>0</v>
      </c>
      <c r="O87" s="7">
        <f t="shared" si="72"/>
        <v>0</v>
      </c>
      <c r="P87" s="7">
        <f t="shared" si="86"/>
        <v>0</v>
      </c>
      <c r="Q87" s="9">
        <f t="shared" si="73"/>
        <v>0</v>
      </c>
      <c r="R87" s="9">
        <f t="shared" si="74"/>
        <v>0</v>
      </c>
      <c r="S87" s="9">
        <f t="shared" si="75"/>
        <v>0</v>
      </c>
      <c r="T87" s="1">
        <f t="shared" si="76"/>
        <v>0</v>
      </c>
      <c r="U87" s="9">
        <f t="shared" si="77"/>
        <v>0</v>
      </c>
      <c r="V87" s="9">
        <f t="shared" si="78"/>
        <v>0</v>
      </c>
      <c r="W87" s="1">
        <f t="shared" si="79"/>
        <v>0</v>
      </c>
      <c r="X87" s="9">
        <f t="shared" si="87"/>
        <v>0</v>
      </c>
      <c r="Y87" s="10">
        <f t="shared" si="88"/>
        <v>0</v>
      </c>
      <c r="Z87" s="10">
        <f t="shared" si="89"/>
        <v>0</v>
      </c>
      <c r="AA87" s="9">
        <f t="shared" si="90"/>
        <v>0</v>
      </c>
      <c r="AB87" s="36" t="e">
        <f t="shared" si="80"/>
        <v>#DIV/0!</v>
      </c>
      <c r="AC87" s="7">
        <f t="shared" si="81"/>
        <v>0</v>
      </c>
      <c r="AD87" s="44">
        <f t="shared" si="82"/>
        <v>0</v>
      </c>
      <c r="AE87" s="44">
        <f t="shared" si="83"/>
        <v>0</v>
      </c>
      <c r="AF87" s="44">
        <f t="shared" si="91"/>
        <v>0</v>
      </c>
      <c r="AG87" s="44">
        <f t="shared" si="92"/>
        <v>0</v>
      </c>
      <c r="AH87" s="61"/>
      <c r="AJ87" s="2">
        <f t="shared" si="93"/>
        <v>0</v>
      </c>
      <c r="AK87" s="2">
        <f t="shared" si="94"/>
        <v>0</v>
      </c>
      <c r="AL87" s="2">
        <f t="shared" si="95"/>
        <v>0</v>
      </c>
      <c r="AM87" s="2">
        <f t="shared" si="96"/>
        <v>0</v>
      </c>
      <c r="AN87" s="11" t="e">
        <f t="shared" si="97"/>
        <v>#DIV/0!</v>
      </c>
      <c r="AP87" s="2">
        <f t="shared" si="98"/>
        <v>0</v>
      </c>
      <c r="AQ87" s="2">
        <f t="shared" si="99"/>
        <v>0</v>
      </c>
      <c r="AR87" s="2">
        <f t="shared" si="100"/>
        <v>0</v>
      </c>
      <c r="AS87" s="2">
        <f t="shared" si="101"/>
        <v>0</v>
      </c>
      <c r="AT87" s="11" t="e">
        <f t="shared" si="102"/>
        <v>#DIV/0!</v>
      </c>
    </row>
    <row r="88" spans="2:46" x14ac:dyDescent="0.25">
      <c r="B88" s="26" t="s">
        <v>71</v>
      </c>
      <c r="C88" s="27">
        <v>345</v>
      </c>
      <c r="D88" s="25">
        <f t="shared" si="63"/>
        <v>345</v>
      </c>
      <c r="E88" s="25">
        <f t="shared" si="64"/>
        <v>440</v>
      </c>
      <c r="F88" s="2">
        <f t="shared" si="65"/>
        <v>1.3522727272727273</v>
      </c>
      <c r="G88" s="3">
        <f t="shared" si="66"/>
        <v>466.53409090909093</v>
      </c>
      <c r="H88" s="3">
        <f t="shared" si="67"/>
        <v>40.56818181818182</v>
      </c>
      <c r="I88" s="3">
        <f t="shared" si="84"/>
        <v>933.06818181818187</v>
      </c>
      <c r="J88" s="3">
        <f t="shared" si="85"/>
        <v>81.13636363636364</v>
      </c>
      <c r="K88" s="4">
        <f t="shared" si="68"/>
        <v>268723.63636363635</v>
      </c>
      <c r="L88" s="4">
        <f t="shared" si="69"/>
        <v>23367.272727272728</v>
      </c>
      <c r="M88" s="7">
        <f t="shared" si="70"/>
        <v>0</v>
      </c>
      <c r="N88" s="7">
        <f t="shared" si="71"/>
        <v>0</v>
      </c>
      <c r="O88" s="7">
        <f t="shared" si="72"/>
        <v>0</v>
      </c>
      <c r="P88" s="7">
        <f t="shared" si="86"/>
        <v>0</v>
      </c>
      <c r="Q88" s="9">
        <f t="shared" si="73"/>
        <v>0</v>
      </c>
      <c r="R88" s="9">
        <f t="shared" si="74"/>
        <v>0</v>
      </c>
      <c r="S88" s="9">
        <f t="shared" si="75"/>
        <v>0</v>
      </c>
      <c r="T88" s="1">
        <f t="shared" si="76"/>
        <v>0</v>
      </c>
      <c r="U88" s="9">
        <f t="shared" si="77"/>
        <v>0</v>
      </c>
      <c r="V88" s="9">
        <f t="shared" si="78"/>
        <v>0</v>
      </c>
      <c r="W88" s="1">
        <f t="shared" si="79"/>
        <v>0</v>
      </c>
      <c r="X88" s="9">
        <f t="shared" si="87"/>
        <v>0</v>
      </c>
      <c r="Y88" s="10">
        <f t="shared" si="88"/>
        <v>0</v>
      </c>
      <c r="Z88" s="10">
        <f t="shared" si="89"/>
        <v>0</v>
      </c>
      <c r="AA88" s="9">
        <f t="shared" si="90"/>
        <v>0</v>
      </c>
      <c r="AB88" s="36" t="e">
        <f t="shared" si="80"/>
        <v>#DIV/0!</v>
      </c>
      <c r="AC88" s="7">
        <f t="shared" si="81"/>
        <v>0</v>
      </c>
      <c r="AD88" s="44">
        <f t="shared" si="82"/>
        <v>0</v>
      </c>
      <c r="AE88" s="44">
        <f t="shared" si="83"/>
        <v>0</v>
      </c>
      <c r="AF88" s="44">
        <f t="shared" si="91"/>
        <v>0</v>
      </c>
      <c r="AG88" s="44">
        <f t="shared" si="92"/>
        <v>0</v>
      </c>
      <c r="AH88" s="61"/>
      <c r="AJ88" s="2">
        <f t="shared" si="93"/>
        <v>0</v>
      </c>
      <c r="AK88" s="2">
        <f t="shared" si="94"/>
        <v>0</v>
      </c>
      <c r="AL88" s="2">
        <f t="shared" si="95"/>
        <v>0</v>
      </c>
      <c r="AM88" s="2">
        <f t="shared" si="96"/>
        <v>0</v>
      </c>
      <c r="AN88" s="11" t="e">
        <f t="shared" si="97"/>
        <v>#DIV/0!</v>
      </c>
      <c r="AP88" s="2">
        <f t="shared" si="98"/>
        <v>0</v>
      </c>
      <c r="AQ88" s="2">
        <f t="shared" si="99"/>
        <v>0</v>
      </c>
      <c r="AR88" s="2">
        <f t="shared" si="100"/>
        <v>0</v>
      </c>
      <c r="AS88" s="2">
        <f t="shared" si="101"/>
        <v>0</v>
      </c>
      <c r="AT88" s="11" t="e">
        <f t="shared" si="102"/>
        <v>#DIV/0!</v>
      </c>
    </row>
    <row r="89" spans="2:46" x14ac:dyDescent="0.25">
      <c r="B89" s="26" t="s">
        <v>72</v>
      </c>
      <c r="C89" s="27">
        <v>350</v>
      </c>
      <c r="D89" s="25">
        <f t="shared" si="63"/>
        <v>350</v>
      </c>
      <c r="E89" s="25">
        <f t="shared" si="64"/>
        <v>445</v>
      </c>
      <c r="F89" s="2">
        <f t="shared" si="65"/>
        <v>1.3370786516853932</v>
      </c>
      <c r="G89" s="3">
        <f t="shared" si="66"/>
        <v>467.97752808988764</v>
      </c>
      <c r="H89" s="3">
        <f t="shared" si="67"/>
        <v>40.112359550561798</v>
      </c>
      <c r="I89" s="3">
        <f t="shared" si="84"/>
        <v>935.95505617977528</v>
      </c>
      <c r="J89" s="3">
        <f t="shared" si="85"/>
        <v>80.224719101123597</v>
      </c>
      <c r="K89" s="4">
        <f t="shared" si="68"/>
        <v>269555.05617977527</v>
      </c>
      <c r="L89" s="4">
        <f t="shared" si="69"/>
        <v>23104.719101123595</v>
      </c>
      <c r="M89" s="7">
        <f t="shared" si="70"/>
        <v>0</v>
      </c>
      <c r="N89" s="7">
        <f t="shared" si="71"/>
        <v>0</v>
      </c>
      <c r="O89" s="7">
        <f t="shared" si="72"/>
        <v>0</v>
      </c>
      <c r="P89" s="7">
        <f t="shared" si="86"/>
        <v>0</v>
      </c>
      <c r="Q89" s="9">
        <f t="shared" si="73"/>
        <v>0</v>
      </c>
      <c r="R89" s="9">
        <f t="shared" si="74"/>
        <v>0</v>
      </c>
      <c r="S89" s="9">
        <f t="shared" si="75"/>
        <v>0</v>
      </c>
      <c r="T89" s="1">
        <f t="shared" si="76"/>
        <v>0</v>
      </c>
      <c r="U89" s="9">
        <f t="shared" si="77"/>
        <v>0</v>
      </c>
      <c r="V89" s="9">
        <f t="shared" si="78"/>
        <v>0</v>
      </c>
      <c r="W89" s="1">
        <f t="shared" si="79"/>
        <v>0</v>
      </c>
      <c r="X89" s="9">
        <f t="shared" si="87"/>
        <v>0</v>
      </c>
      <c r="Y89" s="10">
        <f t="shared" si="88"/>
        <v>0</v>
      </c>
      <c r="Z89" s="10">
        <f t="shared" si="89"/>
        <v>0</v>
      </c>
      <c r="AA89" s="9">
        <f t="shared" si="90"/>
        <v>0</v>
      </c>
      <c r="AB89" s="36" t="e">
        <f t="shared" si="80"/>
        <v>#DIV/0!</v>
      </c>
      <c r="AC89" s="7">
        <f t="shared" si="81"/>
        <v>0</v>
      </c>
      <c r="AD89" s="44">
        <f t="shared" si="82"/>
        <v>0</v>
      </c>
      <c r="AE89" s="44">
        <f t="shared" si="83"/>
        <v>0</v>
      </c>
      <c r="AF89" s="44">
        <f t="shared" si="91"/>
        <v>0</v>
      </c>
      <c r="AG89" s="44">
        <f t="shared" si="92"/>
        <v>0</v>
      </c>
      <c r="AH89" s="61"/>
      <c r="AJ89" s="2">
        <f t="shared" si="93"/>
        <v>0</v>
      </c>
      <c r="AK89" s="2">
        <f t="shared" si="94"/>
        <v>0</v>
      </c>
      <c r="AL89" s="2">
        <f t="shared" si="95"/>
        <v>0</v>
      </c>
      <c r="AM89" s="2">
        <f t="shared" si="96"/>
        <v>0</v>
      </c>
      <c r="AN89" s="11" t="e">
        <f t="shared" si="97"/>
        <v>#DIV/0!</v>
      </c>
      <c r="AP89" s="2">
        <f t="shared" si="98"/>
        <v>0</v>
      </c>
      <c r="AQ89" s="2">
        <f t="shared" si="99"/>
        <v>0</v>
      </c>
      <c r="AR89" s="2">
        <f t="shared" si="100"/>
        <v>0</v>
      </c>
      <c r="AS89" s="2">
        <f t="shared" si="101"/>
        <v>0</v>
      </c>
      <c r="AT89" s="11" t="e">
        <f t="shared" si="102"/>
        <v>#DIV/0!</v>
      </c>
    </row>
    <row r="90" spans="2:46" x14ac:dyDescent="0.25">
      <c r="B90" s="26" t="s">
        <v>73</v>
      </c>
      <c r="C90" s="27">
        <v>355</v>
      </c>
      <c r="D90" s="25">
        <f t="shared" si="63"/>
        <v>355</v>
      </c>
      <c r="E90" s="25">
        <f t="shared" si="64"/>
        <v>450</v>
      </c>
      <c r="F90" s="2">
        <f t="shared" si="65"/>
        <v>1.3222222222222222</v>
      </c>
      <c r="G90" s="3">
        <f t="shared" si="66"/>
        <v>469.38888888888886</v>
      </c>
      <c r="H90" s="3">
        <f t="shared" si="67"/>
        <v>39.666666666666664</v>
      </c>
      <c r="I90" s="3">
        <f t="shared" si="84"/>
        <v>938.77777777777771</v>
      </c>
      <c r="J90" s="3">
        <f t="shared" si="85"/>
        <v>79.333333333333329</v>
      </c>
      <c r="K90" s="4">
        <f t="shared" si="68"/>
        <v>270368</v>
      </c>
      <c r="L90" s="4">
        <f t="shared" si="69"/>
        <v>22848</v>
      </c>
      <c r="M90" s="7">
        <f t="shared" si="70"/>
        <v>0</v>
      </c>
      <c r="N90" s="7">
        <f t="shared" si="71"/>
        <v>0</v>
      </c>
      <c r="O90" s="7">
        <f t="shared" si="72"/>
        <v>0</v>
      </c>
      <c r="P90" s="7">
        <f t="shared" si="86"/>
        <v>0</v>
      </c>
      <c r="Q90" s="9">
        <f t="shared" si="73"/>
        <v>0</v>
      </c>
      <c r="R90" s="9">
        <f t="shared" si="74"/>
        <v>0</v>
      </c>
      <c r="S90" s="9">
        <f t="shared" si="75"/>
        <v>0</v>
      </c>
      <c r="T90" s="1">
        <f t="shared" si="76"/>
        <v>0</v>
      </c>
      <c r="U90" s="9">
        <f t="shared" si="77"/>
        <v>0</v>
      </c>
      <c r="V90" s="9">
        <f t="shared" si="78"/>
        <v>0</v>
      </c>
      <c r="W90" s="1">
        <f t="shared" si="79"/>
        <v>0</v>
      </c>
      <c r="X90" s="9">
        <f t="shared" si="87"/>
        <v>0</v>
      </c>
      <c r="Y90" s="10">
        <f t="shared" si="88"/>
        <v>0</v>
      </c>
      <c r="Z90" s="10">
        <f t="shared" si="89"/>
        <v>0</v>
      </c>
      <c r="AA90" s="9">
        <f t="shared" si="90"/>
        <v>0</v>
      </c>
      <c r="AB90" s="36" t="e">
        <f t="shared" si="80"/>
        <v>#DIV/0!</v>
      </c>
      <c r="AC90" s="7">
        <f t="shared" si="81"/>
        <v>0</v>
      </c>
      <c r="AD90" s="44">
        <f t="shared" si="82"/>
        <v>0</v>
      </c>
      <c r="AE90" s="44">
        <f t="shared" si="83"/>
        <v>0</v>
      </c>
      <c r="AF90" s="44">
        <f t="shared" si="91"/>
        <v>0</v>
      </c>
      <c r="AG90" s="44">
        <f t="shared" si="92"/>
        <v>0</v>
      </c>
      <c r="AH90" s="61"/>
      <c r="AJ90" s="2">
        <f t="shared" si="93"/>
        <v>0</v>
      </c>
      <c r="AK90" s="2">
        <f t="shared" si="94"/>
        <v>0</v>
      </c>
      <c r="AL90" s="2">
        <f t="shared" si="95"/>
        <v>0</v>
      </c>
      <c r="AM90" s="2">
        <f t="shared" si="96"/>
        <v>0</v>
      </c>
      <c r="AN90" s="11" t="e">
        <f t="shared" si="97"/>
        <v>#DIV/0!</v>
      </c>
      <c r="AP90" s="2">
        <f t="shared" si="98"/>
        <v>0</v>
      </c>
      <c r="AQ90" s="2">
        <f t="shared" si="99"/>
        <v>0</v>
      </c>
      <c r="AR90" s="2">
        <f t="shared" si="100"/>
        <v>0</v>
      </c>
      <c r="AS90" s="2">
        <f t="shared" si="101"/>
        <v>0</v>
      </c>
      <c r="AT90" s="11" t="e">
        <f t="shared" si="102"/>
        <v>#DIV/0!</v>
      </c>
    </row>
    <row r="91" spans="2:46" x14ac:dyDescent="0.25">
      <c r="B91" s="26" t="s">
        <v>74</v>
      </c>
      <c r="C91" s="27">
        <v>360</v>
      </c>
      <c r="D91" s="25">
        <f t="shared" si="63"/>
        <v>360</v>
      </c>
      <c r="E91" s="25">
        <f t="shared" si="64"/>
        <v>455</v>
      </c>
      <c r="F91" s="2">
        <f t="shared" si="65"/>
        <v>1.3076923076923077</v>
      </c>
      <c r="G91" s="3">
        <f t="shared" si="66"/>
        <v>470.76923076923077</v>
      </c>
      <c r="H91" s="3">
        <f t="shared" si="67"/>
        <v>39.230769230769234</v>
      </c>
      <c r="I91" s="3">
        <f t="shared" si="84"/>
        <v>941.53846153846155</v>
      </c>
      <c r="J91" s="3">
        <f t="shared" si="85"/>
        <v>78.461538461538467</v>
      </c>
      <c r="K91" s="4">
        <f t="shared" si="68"/>
        <v>271163.07692307694</v>
      </c>
      <c r="L91" s="4">
        <f t="shared" si="69"/>
        <v>22596.923076923078</v>
      </c>
      <c r="M91" s="7">
        <f t="shared" si="70"/>
        <v>0</v>
      </c>
      <c r="N91" s="7">
        <f t="shared" si="71"/>
        <v>0</v>
      </c>
      <c r="O91" s="7">
        <f t="shared" si="72"/>
        <v>0</v>
      </c>
      <c r="P91" s="7">
        <f t="shared" si="86"/>
        <v>0</v>
      </c>
      <c r="Q91" s="9">
        <f t="shared" si="73"/>
        <v>0</v>
      </c>
      <c r="R91" s="9">
        <f t="shared" si="74"/>
        <v>0</v>
      </c>
      <c r="S91" s="9">
        <f t="shared" si="75"/>
        <v>0</v>
      </c>
      <c r="T91" s="1">
        <f t="shared" si="76"/>
        <v>0</v>
      </c>
      <c r="U91" s="9">
        <f t="shared" si="77"/>
        <v>0</v>
      </c>
      <c r="V91" s="9">
        <f t="shared" si="78"/>
        <v>0</v>
      </c>
      <c r="W91" s="1">
        <f t="shared" si="79"/>
        <v>0</v>
      </c>
      <c r="X91" s="9">
        <f t="shared" si="87"/>
        <v>0</v>
      </c>
      <c r="Y91" s="10">
        <f t="shared" si="88"/>
        <v>0</v>
      </c>
      <c r="Z91" s="10">
        <f t="shared" si="89"/>
        <v>0</v>
      </c>
      <c r="AA91" s="9">
        <f t="shared" si="90"/>
        <v>0</v>
      </c>
      <c r="AB91" s="36" t="e">
        <f t="shared" si="80"/>
        <v>#DIV/0!</v>
      </c>
      <c r="AC91" s="7">
        <f t="shared" si="81"/>
        <v>0</v>
      </c>
      <c r="AD91" s="44">
        <f t="shared" si="82"/>
        <v>0</v>
      </c>
      <c r="AE91" s="44">
        <f t="shared" si="83"/>
        <v>0</v>
      </c>
      <c r="AF91" s="44">
        <f t="shared" si="91"/>
        <v>0</v>
      </c>
      <c r="AG91" s="44">
        <f t="shared" si="92"/>
        <v>0</v>
      </c>
      <c r="AH91" s="61"/>
      <c r="AJ91" s="2">
        <f t="shared" si="93"/>
        <v>0</v>
      </c>
      <c r="AK91" s="2">
        <f t="shared" si="94"/>
        <v>0</v>
      </c>
      <c r="AL91" s="2">
        <f t="shared" si="95"/>
        <v>0</v>
      </c>
      <c r="AM91" s="2">
        <f t="shared" si="96"/>
        <v>0</v>
      </c>
      <c r="AN91" s="11" t="e">
        <f t="shared" si="97"/>
        <v>#DIV/0!</v>
      </c>
      <c r="AP91" s="2">
        <f t="shared" si="98"/>
        <v>0</v>
      </c>
      <c r="AQ91" s="2">
        <f t="shared" si="99"/>
        <v>0</v>
      </c>
      <c r="AR91" s="2">
        <f t="shared" si="100"/>
        <v>0</v>
      </c>
      <c r="AS91" s="2">
        <f t="shared" si="101"/>
        <v>0</v>
      </c>
      <c r="AT91" s="11" t="e">
        <f t="shared" si="102"/>
        <v>#DIV/0!</v>
      </c>
    </row>
    <row r="92" spans="2:46" x14ac:dyDescent="0.25">
      <c r="B92" s="26" t="s">
        <v>75</v>
      </c>
      <c r="C92" s="27">
        <v>365</v>
      </c>
      <c r="D92" s="25">
        <f t="shared" si="63"/>
        <v>364.99999999999994</v>
      </c>
      <c r="E92" s="25">
        <f t="shared" si="64"/>
        <v>459.99999999999994</v>
      </c>
      <c r="F92" s="2">
        <f t="shared" si="65"/>
        <v>1.2934782608695654</v>
      </c>
      <c r="G92" s="3">
        <f t="shared" si="66"/>
        <v>472.11956521739137</v>
      </c>
      <c r="H92" s="3">
        <f t="shared" si="67"/>
        <v>38.804347826086961</v>
      </c>
      <c r="I92" s="3">
        <f t="shared" si="84"/>
        <v>944.23913043478274</v>
      </c>
      <c r="J92" s="3">
        <f t="shared" si="85"/>
        <v>77.608695652173921</v>
      </c>
      <c r="K92" s="4">
        <f t="shared" si="68"/>
        <v>271940.86956521741</v>
      </c>
      <c r="L92" s="4">
        <f t="shared" si="69"/>
        <v>22351.304347826088</v>
      </c>
      <c r="M92" s="7">
        <f t="shared" si="70"/>
        <v>0</v>
      </c>
      <c r="N92" s="7">
        <f t="shared" si="71"/>
        <v>0</v>
      </c>
      <c r="O92" s="7">
        <f t="shared" si="72"/>
        <v>0</v>
      </c>
      <c r="P92" s="7">
        <f t="shared" si="86"/>
        <v>0</v>
      </c>
      <c r="Q92" s="9">
        <f t="shared" si="73"/>
        <v>0</v>
      </c>
      <c r="R92" s="9">
        <f t="shared" si="74"/>
        <v>0</v>
      </c>
      <c r="S92" s="9">
        <f t="shared" si="75"/>
        <v>0</v>
      </c>
      <c r="T92" s="1">
        <f t="shared" si="76"/>
        <v>0</v>
      </c>
      <c r="U92" s="9">
        <f t="shared" si="77"/>
        <v>0</v>
      </c>
      <c r="V92" s="9">
        <f t="shared" si="78"/>
        <v>0</v>
      </c>
      <c r="W92" s="1">
        <f t="shared" si="79"/>
        <v>0</v>
      </c>
      <c r="X92" s="9">
        <f t="shared" si="87"/>
        <v>0</v>
      </c>
      <c r="Y92" s="10">
        <f t="shared" si="88"/>
        <v>0</v>
      </c>
      <c r="Z92" s="10">
        <f t="shared" si="89"/>
        <v>0</v>
      </c>
      <c r="AA92" s="9">
        <f t="shared" si="90"/>
        <v>0</v>
      </c>
      <c r="AB92" s="36" t="e">
        <f t="shared" si="80"/>
        <v>#DIV/0!</v>
      </c>
      <c r="AC92" s="7">
        <f t="shared" si="81"/>
        <v>0</v>
      </c>
      <c r="AD92" s="44">
        <f t="shared" si="82"/>
        <v>0</v>
      </c>
      <c r="AE92" s="44">
        <f t="shared" si="83"/>
        <v>0</v>
      </c>
      <c r="AF92" s="44">
        <f t="shared" si="91"/>
        <v>0</v>
      </c>
      <c r="AG92" s="44">
        <f t="shared" si="92"/>
        <v>0</v>
      </c>
      <c r="AH92" s="61"/>
      <c r="AJ92" s="2">
        <f t="shared" si="93"/>
        <v>0</v>
      </c>
      <c r="AK92" s="2">
        <f t="shared" si="94"/>
        <v>0</v>
      </c>
      <c r="AL92" s="2">
        <f t="shared" si="95"/>
        <v>0</v>
      </c>
      <c r="AM92" s="2">
        <f t="shared" si="96"/>
        <v>0</v>
      </c>
      <c r="AN92" s="11" t="e">
        <f t="shared" si="97"/>
        <v>#DIV/0!</v>
      </c>
      <c r="AP92" s="2">
        <f t="shared" si="98"/>
        <v>0</v>
      </c>
      <c r="AQ92" s="2">
        <f t="shared" si="99"/>
        <v>0</v>
      </c>
      <c r="AR92" s="2">
        <f t="shared" si="100"/>
        <v>0</v>
      </c>
      <c r="AS92" s="2">
        <f t="shared" si="101"/>
        <v>0</v>
      </c>
      <c r="AT92" s="11" t="e">
        <f t="shared" si="102"/>
        <v>#DIV/0!</v>
      </c>
    </row>
    <row r="93" spans="2:46" x14ac:dyDescent="0.25">
      <c r="B93" s="26" t="s">
        <v>76</v>
      </c>
      <c r="C93" s="27">
        <v>370</v>
      </c>
      <c r="D93" s="25">
        <f t="shared" si="63"/>
        <v>370.00000000000006</v>
      </c>
      <c r="E93" s="25">
        <f t="shared" si="64"/>
        <v>465.00000000000006</v>
      </c>
      <c r="F93" s="2">
        <f t="shared" si="65"/>
        <v>1.279569892473118</v>
      </c>
      <c r="G93" s="3">
        <f t="shared" si="66"/>
        <v>473.44086021505365</v>
      </c>
      <c r="H93" s="3">
        <f t="shared" si="67"/>
        <v>38.387096774193537</v>
      </c>
      <c r="I93" s="3">
        <f t="shared" si="84"/>
        <v>946.88172043010729</v>
      </c>
      <c r="J93" s="3">
        <f t="shared" si="85"/>
        <v>76.774193548387075</v>
      </c>
      <c r="K93" s="4">
        <f t="shared" si="68"/>
        <v>272701.93548387091</v>
      </c>
      <c r="L93" s="4">
        <f t="shared" si="69"/>
        <v>22110.967741935478</v>
      </c>
      <c r="M93" s="7">
        <f t="shared" si="70"/>
        <v>0</v>
      </c>
      <c r="N93" s="7">
        <f t="shared" si="71"/>
        <v>0</v>
      </c>
      <c r="O93" s="7">
        <f t="shared" si="72"/>
        <v>0</v>
      </c>
      <c r="P93" s="7">
        <f t="shared" si="86"/>
        <v>0</v>
      </c>
      <c r="Q93" s="9">
        <f t="shared" si="73"/>
        <v>0</v>
      </c>
      <c r="R93" s="9">
        <f t="shared" si="74"/>
        <v>0</v>
      </c>
      <c r="S93" s="9">
        <f t="shared" si="75"/>
        <v>0</v>
      </c>
      <c r="T93" s="1">
        <f t="shared" si="76"/>
        <v>0</v>
      </c>
      <c r="U93" s="9">
        <f t="shared" si="77"/>
        <v>0</v>
      </c>
      <c r="V93" s="9">
        <f t="shared" si="78"/>
        <v>0</v>
      </c>
      <c r="W93" s="1">
        <f t="shared" si="79"/>
        <v>0</v>
      </c>
      <c r="X93" s="9">
        <f t="shared" si="87"/>
        <v>0</v>
      </c>
      <c r="Y93" s="10">
        <f t="shared" si="88"/>
        <v>0</v>
      </c>
      <c r="Z93" s="10">
        <f t="shared" si="89"/>
        <v>0</v>
      </c>
      <c r="AA93" s="9">
        <f t="shared" si="90"/>
        <v>0</v>
      </c>
      <c r="AB93" s="36" t="e">
        <f t="shared" si="80"/>
        <v>#DIV/0!</v>
      </c>
      <c r="AC93" s="7">
        <f t="shared" si="81"/>
        <v>0</v>
      </c>
      <c r="AD93" s="44">
        <f t="shared" si="82"/>
        <v>0</v>
      </c>
      <c r="AE93" s="44">
        <f t="shared" si="83"/>
        <v>0</v>
      </c>
      <c r="AF93" s="44">
        <f t="shared" si="91"/>
        <v>0</v>
      </c>
      <c r="AG93" s="44">
        <f t="shared" si="92"/>
        <v>0</v>
      </c>
      <c r="AH93" s="61"/>
      <c r="AJ93" s="2">
        <f t="shared" si="93"/>
        <v>0</v>
      </c>
      <c r="AK93" s="2">
        <f t="shared" si="94"/>
        <v>0</v>
      </c>
      <c r="AL93" s="2">
        <f t="shared" si="95"/>
        <v>0</v>
      </c>
      <c r="AM93" s="2">
        <f t="shared" si="96"/>
        <v>0</v>
      </c>
      <c r="AN93" s="11" t="e">
        <f t="shared" si="97"/>
        <v>#DIV/0!</v>
      </c>
      <c r="AP93" s="2">
        <f t="shared" si="98"/>
        <v>0</v>
      </c>
      <c r="AQ93" s="2">
        <f t="shared" si="99"/>
        <v>0</v>
      </c>
      <c r="AR93" s="2">
        <f t="shared" si="100"/>
        <v>0</v>
      </c>
      <c r="AS93" s="2">
        <f t="shared" si="101"/>
        <v>0</v>
      </c>
      <c r="AT93" s="11" t="e">
        <f t="shared" si="102"/>
        <v>#DIV/0!</v>
      </c>
    </row>
    <row r="94" spans="2:46" x14ac:dyDescent="0.25">
      <c r="B94" s="26" t="s">
        <v>77</v>
      </c>
      <c r="C94" s="27">
        <v>375</v>
      </c>
      <c r="D94" s="25">
        <f t="shared" si="63"/>
        <v>375</v>
      </c>
      <c r="E94" s="25">
        <f t="shared" si="64"/>
        <v>470</v>
      </c>
      <c r="F94" s="2">
        <f t="shared" si="65"/>
        <v>1.2659574468085106</v>
      </c>
      <c r="G94" s="3">
        <f t="shared" si="66"/>
        <v>474.7340425531915</v>
      </c>
      <c r="H94" s="3">
        <f t="shared" si="67"/>
        <v>37.978723404255319</v>
      </c>
      <c r="I94" s="3">
        <f t="shared" si="84"/>
        <v>949.468085106383</v>
      </c>
      <c r="J94" s="3">
        <f t="shared" si="85"/>
        <v>75.957446808510639</v>
      </c>
      <c r="K94" s="4">
        <f t="shared" si="68"/>
        <v>273446.80851063831</v>
      </c>
      <c r="L94" s="4">
        <f t="shared" si="69"/>
        <v>21875.744680851065</v>
      </c>
      <c r="M94" s="7">
        <f t="shared" si="70"/>
        <v>0</v>
      </c>
      <c r="N94" s="7">
        <f t="shared" si="71"/>
        <v>0</v>
      </c>
      <c r="O94" s="7">
        <f t="shared" si="72"/>
        <v>0</v>
      </c>
      <c r="P94" s="7">
        <f t="shared" si="86"/>
        <v>0</v>
      </c>
      <c r="Q94" s="9">
        <f t="shared" si="73"/>
        <v>0</v>
      </c>
      <c r="R94" s="9">
        <f t="shared" si="74"/>
        <v>0</v>
      </c>
      <c r="S94" s="9">
        <f t="shared" si="75"/>
        <v>0</v>
      </c>
      <c r="T94" s="1">
        <f t="shared" si="76"/>
        <v>0</v>
      </c>
      <c r="U94" s="9">
        <f t="shared" si="77"/>
        <v>0</v>
      </c>
      <c r="V94" s="9">
        <f t="shared" si="78"/>
        <v>0</v>
      </c>
      <c r="W94" s="1">
        <f t="shared" si="79"/>
        <v>0</v>
      </c>
      <c r="X94" s="9">
        <f t="shared" si="87"/>
        <v>0</v>
      </c>
      <c r="Y94" s="10">
        <f t="shared" si="88"/>
        <v>0</v>
      </c>
      <c r="Z94" s="10">
        <f t="shared" si="89"/>
        <v>0</v>
      </c>
      <c r="AA94" s="9">
        <f t="shared" si="90"/>
        <v>0</v>
      </c>
      <c r="AB94" s="36" t="e">
        <f t="shared" si="80"/>
        <v>#DIV/0!</v>
      </c>
      <c r="AC94" s="7">
        <f t="shared" si="81"/>
        <v>0</v>
      </c>
      <c r="AD94" s="44">
        <f t="shared" si="82"/>
        <v>0</v>
      </c>
      <c r="AE94" s="44">
        <f t="shared" si="83"/>
        <v>0</v>
      </c>
      <c r="AF94" s="44">
        <f t="shared" si="91"/>
        <v>0</v>
      </c>
      <c r="AG94" s="44">
        <f t="shared" si="92"/>
        <v>0</v>
      </c>
      <c r="AH94" s="61"/>
      <c r="AJ94" s="2">
        <f t="shared" si="93"/>
        <v>0</v>
      </c>
      <c r="AK94" s="2">
        <f t="shared" si="94"/>
        <v>0</v>
      </c>
      <c r="AL94" s="2">
        <f t="shared" si="95"/>
        <v>0</v>
      </c>
      <c r="AM94" s="2">
        <f t="shared" si="96"/>
        <v>0</v>
      </c>
      <c r="AN94" s="11" t="e">
        <f t="shared" si="97"/>
        <v>#DIV/0!</v>
      </c>
      <c r="AP94" s="2">
        <f t="shared" si="98"/>
        <v>0</v>
      </c>
      <c r="AQ94" s="2">
        <f t="shared" si="99"/>
        <v>0</v>
      </c>
      <c r="AR94" s="2">
        <f t="shared" si="100"/>
        <v>0</v>
      </c>
      <c r="AS94" s="2">
        <f t="shared" si="101"/>
        <v>0</v>
      </c>
      <c r="AT94" s="11" t="e">
        <f t="shared" si="102"/>
        <v>#DIV/0!</v>
      </c>
    </row>
    <row r="95" spans="2:46" x14ac:dyDescent="0.25">
      <c r="B95" s="26" t="s">
        <v>78</v>
      </c>
      <c r="C95" s="27">
        <v>380</v>
      </c>
      <c r="D95" s="25">
        <f t="shared" si="63"/>
        <v>379.99999999999994</v>
      </c>
      <c r="E95" s="25">
        <f t="shared" si="64"/>
        <v>474.99999999999994</v>
      </c>
      <c r="F95" s="2">
        <f t="shared" si="65"/>
        <v>1.2526315789473685</v>
      </c>
      <c r="G95" s="3">
        <f t="shared" si="66"/>
        <v>476.00000000000006</v>
      </c>
      <c r="H95" s="3">
        <f t="shared" si="67"/>
        <v>37.578947368421055</v>
      </c>
      <c r="I95" s="3">
        <f t="shared" si="84"/>
        <v>952.00000000000011</v>
      </c>
      <c r="J95" s="3">
        <f t="shared" si="85"/>
        <v>75.15789473684211</v>
      </c>
      <c r="K95" s="4">
        <f t="shared" si="68"/>
        <v>274176.00000000006</v>
      </c>
      <c r="L95" s="4">
        <f t="shared" si="69"/>
        <v>21645.473684210527</v>
      </c>
      <c r="M95" s="7">
        <f t="shared" si="70"/>
        <v>0</v>
      </c>
      <c r="N95" s="7">
        <f t="shared" si="71"/>
        <v>0</v>
      </c>
      <c r="O95" s="7">
        <f t="shared" si="72"/>
        <v>0</v>
      </c>
      <c r="P95" s="7">
        <f t="shared" si="86"/>
        <v>0</v>
      </c>
      <c r="Q95" s="9">
        <f t="shared" si="73"/>
        <v>0</v>
      </c>
      <c r="R95" s="9">
        <f t="shared" si="74"/>
        <v>0</v>
      </c>
      <c r="S95" s="9">
        <f t="shared" si="75"/>
        <v>0</v>
      </c>
      <c r="T95" s="1">
        <f t="shared" si="76"/>
        <v>0</v>
      </c>
      <c r="U95" s="9">
        <f t="shared" si="77"/>
        <v>0</v>
      </c>
      <c r="V95" s="9">
        <f t="shared" si="78"/>
        <v>0</v>
      </c>
      <c r="W95" s="1">
        <f t="shared" si="79"/>
        <v>0</v>
      </c>
      <c r="X95" s="9">
        <f t="shared" si="87"/>
        <v>0</v>
      </c>
      <c r="Y95" s="10">
        <f t="shared" si="88"/>
        <v>0</v>
      </c>
      <c r="Z95" s="10">
        <f t="shared" si="89"/>
        <v>0</v>
      </c>
      <c r="AA95" s="9">
        <f t="shared" si="90"/>
        <v>0</v>
      </c>
      <c r="AB95" s="36" t="e">
        <f t="shared" si="80"/>
        <v>#DIV/0!</v>
      </c>
      <c r="AC95" s="7">
        <f t="shared" si="81"/>
        <v>0</v>
      </c>
      <c r="AD95" s="44">
        <f t="shared" si="82"/>
        <v>0</v>
      </c>
      <c r="AE95" s="44">
        <f t="shared" si="83"/>
        <v>0</v>
      </c>
      <c r="AF95" s="44">
        <f t="shared" si="91"/>
        <v>0</v>
      </c>
      <c r="AG95" s="44">
        <f t="shared" si="92"/>
        <v>0</v>
      </c>
      <c r="AH95" s="61"/>
      <c r="AJ95" s="2">
        <f t="shared" si="93"/>
        <v>0</v>
      </c>
      <c r="AK95" s="2">
        <f t="shared" si="94"/>
        <v>0</v>
      </c>
      <c r="AL95" s="2">
        <f t="shared" si="95"/>
        <v>0</v>
      </c>
      <c r="AM95" s="2">
        <f t="shared" si="96"/>
        <v>0</v>
      </c>
      <c r="AN95" s="11" t="e">
        <f t="shared" si="97"/>
        <v>#DIV/0!</v>
      </c>
      <c r="AP95" s="2">
        <f t="shared" si="98"/>
        <v>0</v>
      </c>
      <c r="AQ95" s="2">
        <f t="shared" si="99"/>
        <v>0</v>
      </c>
      <c r="AR95" s="2">
        <f t="shared" si="100"/>
        <v>0</v>
      </c>
      <c r="AS95" s="2">
        <f t="shared" si="101"/>
        <v>0</v>
      </c>
      <c r="AT95" s="11" t="e">
        <f t="shared" si="102"/>
        <v>#DIV/0!</v>
      </c>
    </row>
    <row r="96" spans="2:46" x14ac:dyDescent="0.25">
      <c r="B96" s="26" t="s">
        <v>79</v>
      </c>
      <c r="C96" s="27">
        <v>385</v>
      </c>
      <c r="D96" s="25">
        <f t="shared" si="63"/>
        <v>385</v>
      </c>
      <c r="E96" s="25">
        <f t="shared" si="64"/>
        <v>480</v>
      </c>
      <c r="F96" s="2">
        <f t="shared" si="65"/>
        <v>1.2395833333333333</v>
      </c>
      <c r="G96" s="3">
        <f t="shared" si="66"/>
        <v>477.23958333333331</v>
      </c>
      <c r="H96" s="3">
        <f t="shared" si="67"/>
        <v>37.1875</v>
      </c>
      <c r="I96" s="3">
        <f t="shared" si="84"/>
        <v>954.47916666666663</v>
      </c>
      <c r="J96" s="3">
        <f t="shared" si="85"/>
        <v>74.375</v>
      </c>
      <c r="K96" s="4">
        <f t="shared" si="68"/>
        <v>274890</v>
      </c>
      <c r="L96" s="4">
        <f t="shared" si="69"/>
        <v>21420</v>
      </c>
      <c r="M96" s="7">
        <f t="shared" si="70"/>
        <v>0</v>
      </c>
      <c r="N96" s="7">
        <f t="shared" si="71"/>
        <v>0</v>
      </c>
      <c r="O96" s="7">
        <f t="shared" si="72"/>
        <v>0</v>
      </c>
      <c r="P96" s="7">
        <f t="shared" si="86"/>
        <v>0</v>
      </c>
      <c r="Q96" s="9">
        <f t="shared" si="73"/>
        <v>0</v>
      </c>
      <c r="R96" s="9">
        <f t="shared" si="74"/>
        <v>0</v>
      </c>
      <c r="S96" s="9">
        <f t="shared" si="75"/>
        <v>0</v>
      </c>
      <c r="T96" s="1">
        <f t="shared" si="76"/>
        <v>0</v>
      </c>
      <c r="U96" s="9">
        <f t="shared" si="77"/>
        <v>0</v>
      </c>
      <c r="V96" s="9">
        <f t="shared" si="78"/>
        <v>0</v>
      </c>
      <c r="W96" s="1">
        <f t="shared" si="79"/>
        <v>0</v>
      </c>
      <c r="X96" s="9">
        <f t="shared" si="87"/>
        <v>0</v>
      </c>
      <c r="Y96" s="10">
        <f t="shared" si="88"/>
        <v>0</v>
      </c>
      <c r="Z96" s="10">
        <f t="shared" si="89"/>
        <v>0</v>
      </c>
      <c r="AA96" s="9">
        <f t="shared" si="90"/>
        <v>0</v>
      </c>
      <c r="AB96" s="36" t="e">
        <f t="shared" si="80"/>
        <v>#DIV/0!</v>
      </c>
      <c r="AC96" s="7">
        <f t="shared" si="81"/>
        <v>0</v>
      </c>
      <c r="AD96" s="44">
        <f t="shared" si="82"/>
        <v>0</v>
      </c>
      <c r="AE96" s="44">
        <f t="shared" si="83"/>
        <v>0</v>
      </c>
      <c r="AF96" s="44">
        <f t="shared" si="91"/>
        <v>0</v>
      </c>
      <c r="AG96" s="44">
        <f t="shared" si="92"/>
        <v>0</v>
      </c>
      <c r="AH96" s="61"/>
      <c r="AJ96" s="2">
        <f t="shared" si="93"/>
        <v>0</v>
      </c>
      <c r="AK96" s="2">
        <f t="shared" si="94"/>
        <v>0</v>
      </c>
      <c r="AL96" s="2">
        <f t="shared" si="95"/>
        <v>0</v>
      </c>
      <c r="AM96" s="2">
        <f t="shared" si="96"/>
        <v>0</v>
      </c>
      <c r="AN96" s="11" t="e">
        <f t="shared" si="97"/>
        <v>#DIV/0!</v>
      </c>
      <c r="AP96" s="2">
        <f t="shared" si="98"/>
        <v>0</v>
      </c>
      <c r="AQ96" s="2">
        <f t="shared" si="99"/>
        <v>0</v>
      </c>
      <c r="AR96" s="2">
        <f t="shared" si="100"/>
        <v>0</v>
      </c>
      <c r="AS96" s="2">
        <f t="shared" si="101"/>
        <v>0</v>
      </c>
      <c r="AT96" s="11" t="e">
        <f t="shared" si="102"/>
        <v>#DIV/0!</v>
      </c>
    </row>
    <row r="97" spans="2:46" x14ac:dyDescent="0.25">
      <c r="B97" s="26" t="s">
        <v>80</v>
      </c>
      <c r="C97" s="27">
        <v>390</v>
      </c>
      <c r="D97" s="25">
        <f t="shared" si="63"/>
        <v>390</v>
      </c>
      <c r="E97" s="25">
        <f t="shared" si="64"/>
        <v>485</v>
      </c>
      <c r="F97" s="2">
        <f t="shared" si="65"/>
        <v>1.2268041237113403</v>
      </c>
      <c r="G97" s="3">
        <f t="shared" si="66"/>
        <v>478.45360824742272</v>
      </c>
      <c r="H97" s="3">
        <f t="shared" si="67"/>
        <v>36.80412371134021</v>
      </c>
      <c r="I97" s="3">
        <f t="shared" si="84"/>
        <v>956.90721649484544</v>
      </c>
      <c r="J97" s="3">
        <f t="shared" si="85"/>
        <v>73.608247422680421</v>
      </c>
      <c r="K97" s="4">
        <f t="shared" si="68"/>
        <v>275589.27835051547</v>
      </c>
      <c r="L97" s="4">
        <f t="shared" si="69"/>
        <v>21199.17525773196</v>
      </c>
      <c r="M97" s="7">
        <f t="shared" si="70"/>
        <v>0</v>
      </c>
      <c r="N97" s="7">
        <f t="shared" si="71"/>
        <v>0</v>
      </c>
      <c r="O97" s="7">
        <f t="shared" si="72"/>
        <v>0</v>
      </c>
      <c r="P97" s="7">
        <f t="shared" si="86"/>
        <v>0</v>
      </c>
      <c r="Q97" s="9">
        <f t="shared" si="73"/>
        <v>0</v>
      </c>
      <c r="R97" s="9">
        <f t="shared" si="74"/>
        <v>0</v>
      </c>
      <c r="S97" s="9">
        <f t="shared" si="75"/>
        <v>0</v>
      </c>
      <c r="T97" s="1">
        <f t="shared" si="76"/>
        <v>0</v>
      </c>
      <c r="U97" s="9">
        <f t="shared" si="77"/>
        <v>0</v>
      </c>
      <c r="V97" s="9">
        <f t="shared" si="78"/>
        <v>0</v>
      </c>
      <c r="W97" s="1">
        <f t="shared" si="79"/>
        <v>0</v>
      </c>
      <c r="X97" s="9">
        <f t="shared" si="87"/>
        <v>0</v>
      </c>
      <c r="Y97" s="10">
        <f t="shared" si="88"/>
        <v>0</v>
      </c>
      <c r="Z97" s="10">
        <f t="shared" si="89"/>
        <v>0</v>
      </c>
      <c r="AA97" s="9">
        <f t="shared" si="90"/>
        <v>0</v>
      </c>
      <c r="AB97" s="36" t="e">
        <f t="shared" si="80"/>
        <v>#DIV/0!</v>
      </c>
      <c r="AC97" s="7">
        <f t="shared" si="81"/>
        <v>0</v>
      </c>
      <c r="AD97" s="44">
        <f t="shared" si="82"/>
        <v>0</v>
      </c>
      <c r="AE97" s="44">
        <f t="shared" si="83"/>
        <v>0</v>
      </c>
      <c r="AF97" s="44">
        <f t="shared" si="91"/>
        <v>0</v>
      </c>
      <c r="AG97" s="44">
        <f t="shared" si="92"/>
        <v>0</v>
      </c>
      <c r="AH97" s="61"/>
      <c r="AJ97" s="2">
        <f t="shared" si="93"/>
        <v>0</v>
      </c>
      <c r="AK97" s="2">
        <f t="shared" si="94"/>
        <v>0</v>
      </c>
      <c r="AL97" s="2">
        <f t="shared" si="95"/>
        <v>0</v>
      </c>
      <c r="AM97" s="2">
        <f t="shared" si="96"/>
        <v>0</v>
      </c>
      <c r="AN97" s="11" t="e">
        <f t="shared" si="97"/>
        <v>#DIV/0!</v>
      </c>
      <c r="AP97" s="2">
        <f t="shared" si="98"/>
        <v>0</v>
      </c>
      <c r="AQ97" s="2">
        <f t="shared" si="99"/>
        <v>0</v>
      </c>
      <c r="AR97" s="2">
        <f t="shared" si="100"/>
        <v>0</v>
      </c>
      <c r="AS97" s="2">
        <f t="shared" si="101"/>
        <v>0</v>
      </c>
      <c r="AT97" s="11" t="e">
        <f t="shared" si="102"/>
        <v>#DIV/0!</v>
      </c>
    </row>
    <row r="98" spans="2:46" x14ac:dyDescent="0.25">
      <c r="B98" s="26" t="s">
        <v>81</v>
      </c>
      <c r="C98" s="27">
        <v>395</v>
      </c>
      <c r="D98" s="25">
        <f t="shared" ref="D98:D129" si="103">60/(1/(C98/$D$6))</f>
        <v>395</v>
      </c>
      <c r="E98" s="25">
        <f t="shared" si="64"/>
        <v>490</v>
      </c>
      <c r="F98" s="2">
        <f t="shared" si="65"/>
        <v>1.2142857142857142</v>
      </c>
      <c r="G98" s="3">
        <f t="shared" si="66"/>
        <v>479.64285714285711</v>
      </c>
      <c r="H98" s="3">
        <f t="shared" si="67"/>
        <v>36.428571428571423</v>
      </c>
      <c r="I98" s="3">
        <f t="shared" si="84"/>
        <v>959.28571428571422</v>
      </c>
      <c r="J98" s="3">
        <f t="shared" si="85"/>
        <v>72.857142857142847</v>
      </c>
      <c r="K98" s="4">
        <f t="shared" si="68"/>
        <v>276274.28571428568</v>
      </c>
      <c r="L98" s="4">
        <f t="shared" si="69"/>
        <v>20982.857142857141</v>
      </c>
      <c r="M98" s="7">
        <f t="shared" si="70"/>
        <v>0</v>
      </c>
      <c r="N98" s="7">
        <f t="shared" si="71"/>
        <v>0</v>
      </c>
      <c r="O98" s="7">
        <f t="shared" si="72"/>
        <v>0</v>
      </c>
      <c r="P98" s="7">
        <f t="shared" si="86"/>
        <v>0</v>
      </c>
      <c r="Q98" s="9">
        <f t="shared" si="73"/>
        <v>0</v>
      </c>
      <c r="R98" s="9">
        <f t="shared" si="74"/>
        <v>0</v>
      </c>
      <c r="S98" s="9">
        <f t="shared" si="75"/>
        <v>0</v>
      </c>
      <c r="T98" s="1">
        <f t="shared" si="76"/>
        <v>0</v>
      </c>
      <c r="U98" s="9">
        <f t="shared" si="77"/>
        <v>0</v>
      </c>
      <c r="V98" s="9">
        <f t="shared" si="78"/>
        <v>0</v>
      </c>
      <c r="W98" s="1">
        <f t="shared" si="79"/>
        <v>0</v>
      </c>
      <c r="X98" s="9">
        <f t="shared" si="87"/>
        <v>0</v>
      </c>
      <c r="Y98" s="10">
        <f t="shared" si="88"/>
        <v>0</v>
      </c>
      <c r="Z98" s="10">
        <f t="shared" si="89"/>
        <v>0</v>
      </c>
      <c r="AA98" s="9">
        <f t="shared" si="90"/>
        <v>0</v>
      </c>
      <c r="AB98" s="36" t="e">
        <f t="shared" si="80"/>
        <v>#DIV/0!</v>
      </c>
      <c r="AC98" s="7">
        <f t="shared" si="81"/>
        <v>0</v>
      </c>
      <c r="AD98" s="44">
        <f t="shared" si="82"/>
        <v>0</v>
      </c>
      <c r="AE98" s="44">
        <f t="shared" si="83"/>
        <v>0</v>
      </c>
      <c r="AF98" s="44">
        <f t="shared" si="91"/>
        <v>0</v>
      </c>
      <c r="AG98" s="44">
        <f t="shared" si="92"/>
        <v>0</v>
      </c>
      <c r="AH98" s="61"/>
      <c r="AJ98" s="2">
        <f t="shared" si="93"/>
        <v>0</v>
      </c>
      <c r="AK98" s="2">
        <f t="shared" si="94"/>
        <v>0</v>
      </c>
      <c r="AL98" s="2">
        <f t="shared" si="95"/>
        <v>0</v>
      </c>
      <c r="AM98" s="2">
        <f t="shared" si="96"/>
        <v>0</v>
      </c>
      <c r="AN98" s="11" t="e">
        <f t="shared" si="97"/>
        <v>#DIV/0!</v>
      </c>
      <c r="AP98" s="2">
        <f t="shared" si="98"/>
        <v>0</v>
      </c>
      <c r="AQ98" s="2">
        <f t="shared" si="99"/>
        <v>0</v>
      </c>
      <c r="AR98" s="2">
        <f t="shared" si="100"/>
        <v>0</v>
      </c>
      <c r="AS98" s="2">
        <f t="shared" si="101"/>
        <v>0</v>
      </c>
      <c r="AT98" s="11" t="e">
        <f t="shared" si="102"/>
        <v>#DIV/0!</v>
      </c>
    </row>
    <row r="99" spans="2:46" x14ac:dyDescent="0.25">
      <c r="B99" s="26" t="s">
        <v>82</v>
      </c>
      <c r="C99" s="27">
        <v>400</v>
      </c>
      <c r="D99" s="25">
        <f t="shared" si="103"/>
        <v>400</v>
      </c>
      <c r="E99" s="25">
        <f t="shared" si="64"/>
        <v>495</v>
      </c>
      <c r="F99" s="2">
        <f t="shared" si="65"/>
        <v>1.202020202020202</v>
      </c>
      <c r="G99" s="3">
        <f t="shared" si="66"/>
        <v>480.80808080808077</v>
      </c>
      <c r="H99" s="3">
        <f t="shared" si="67"/>
        <v>36.060606060606062</v>
      </c>
      <c r="I99" s="3">
        <f t="shared" si="84"/>
        <v>961.61616161616155</v>
      </c>
      <c r="J99" s="3">
        <f t="shared" si="85"/>
        <v>72.121212121212125</v>
      </c>
      <c r="K99" s="4">
        <f t="shared" si="68"/>
        <v>276945.45454545453</v>
      </c>
      <c r="L99" s="4">
        <f t="shared" si="69"/>
        <v>20770.909090909092</v>
      </c>
      <c r="M99" s="7">
        <f t="shared" si="70"/>
        <v>0</v>
      </c>
      <c r="N99" s="7">
        <f t="shared" si="71"/>
        <v>0</v>
      </c>
      <c r="O99" s="7">
        <f t="shared" si="72"/>
        <v>0</v>
      </c>
      <c r="P99" s="7">
        <f t="shared" si="86"/>
        <v>0</v>
      </c>
      <c r="Q99" s="9">
        <f t="shared" si="73"/>
        <v>0</v>
      </c>
      <c r="R99" s="9">
        <f t="shared" si="74"/>
        <v>0</v>
      </c>
      <c r="S99" s="9">
        <f t="shared" si="75"/>
        <v>0</v>
      </c>
      <c r="T99" s="1">
        <f t="shared" si="76"/>
        <v>0</v>
      </c>
      <c r="U99" s="9">
        <f t="shared" si="77"/>
        <v>0</v>
      </c>
      <c r="V99" s="9">
        <f t="shared" si="78"/>
        <v>0</v>
      </c>
      <c r="W99" s="1">
        <f t="shared" si="79"/>
        <v>0</v>
      </c>
      <c r="X99" s="9">
        <f t="shared" si="87"/>
        <v>0</v>
      </c>
      <c r="Y99" s="10">
        <f t="shared" si="88"/>
        <v>0</v>
      </c>
      <c r="Z99" s="10">
        <f t="shared" si="89"/>
        <v>0</v>
      </c>
      <c r="AA99" s="9">
        <f t="shared" si="90"/>
        <v>0</v>
      </c>
      <c r="AB99" s="36" t="e">
        <f t="shared" si="80"/>
        <v>#DIV/0!</v>
      </c>
      <c r="AC99" s="7">
        <f t="shared" si="81"/>
        <v>0</v>
      </c>
      <c r="AD99" s="44">
        <f t="shared" si="82"/>
        <v>0</v>
      </c>
      <c r="AE99" s="44">
        <f t="shared" si="83"/>
        <v>0</v>
      </c>
      <c r="AF99" s="44">
        <f t="shared" si="91"/>
        <v>0</v>
      </c>
      <c r="AG99" s="44">
        <f t="shared" si="92"/>
        <v>0</v>
      </c>
      <c r="AH99" s="61"/>
      <c r="AJ99" s="2">
        <f t="shared" si="93"/>
        <v>0</v>
      </c>
      <c r="AK99" s="2">
        <f t="shared" si="94"/>
        <v>0</v>
      </c>
      <c r="AL99" s="2">
        <f t="shared" si="95"/>
        <v>0</v>
      </c>
      <c r="AM99" s="2">
        <f t="shared" si="96"/>
        <v>0</v>
      </c>
      <c r="AN99" s="11" t="e">
        <f t="shared" si="97"/>
        <v>#DIV/0!</v>
      </c>
      <c r="AP99" s="2">
        <f t="shared" si="98"/>
        <v>0</v>
      </c>
      <c r="AQ99" s="2">
        <f t="shared" si="99"/>
        <v>0</v>
      </c>
      <c r="AR99" s="2">
        <f t="shared" si="100"/>
        <v>0</v>
      </c>
      <c r="AS99" s="2">
        <f t="shared" si="101"/>
        <v>0</v>
      </c>
      <c r="AT99" s="11" t="e">
        <f t="shared" si="102"/>
        <v>#DIV/0!</v>
      </c>
    </row>
    <row r="100" spans="2:46" x14ac:dyDescent="0.25">
      <c r="B100" s="26" t="s">
        <v>83</v>
      </c>
      <c r="C100" s="27">
        <v>405</v>
      </c>
      <c r="D100" s="25">
        <f t="shared" si="103"/>
        <v>405</v>
      </c>
      <c r="E100" s="25">
        <f t="shared" si="64"/>
        <v>500</v>
      </c>
      <c r="F100" s="2">
        <f t="shared" si="65"/>
        <v>1.19</v>
      </c>
      <c r="G100" s="3">
        <f t="shared" si="66"/>
        <v>481.95</v>
      </c>
      <c r="H100" s="3">
        <f t="shared" si="67"/>
        <v>35.699999999999996</v>
      </c>
      <c r="I100" s="3">
        <f t="shared" si="84"/>
        <v>963.9</v>
      </c>
      <c r="J100" s="3">
        <f t="shared" si="85"/>
        <v>71.399999999999991</v>
      </c>
      <c r="K100" s="4">
        <f t="shared" si="68"/>
        <v>277603.20000000001</v>
      </c>
      <c r="L100" s="4">
        <f t="shared" si="69"/>
        <v>20563.199999999997</v>
      </c>
      <c r="M100" s="7">
        <f t="shared" si="70"/>
        <v>0</v>
      </c>
      <c r="N100" s="7">
        <f t="shared" si="71"/>
        <v>0</v>
      </c>
      <c r="O100" s="7">
        <f t="shared" si="72"/>
        <v>0</v>
      </c>
      <c r="P100" s="7">
        <f t="shared" si="86"/>
        <v>0</v>
      </c>
      <c r="Q100" s="9">
        <f t="shared" si="73"/>
        <v>0</v>
      </c>
      <c r="R100" s="9">
        <f t="shared" si="74"/>
        <v>0</v>
      </c>
      <c r="S100" s="9">
        <f t="shared" si="75"/>
        <v>0</v>
      </c>
      <c r="T100" s="1">
        <f t="shared" si="76"/>
        <v>0</v>
      </c>
      <c r="U100" s="9">
        <f t="shared" si="77"/>
        <v>0</v>
      </c>
      <c r="V100" s="9">
        <f t="shared" si="78"/>
        <v>0</v>
      </c>
      <c r="W100" s="1">
        <f t="shared" si="79"/>
        <v>0</v>
      </c>
      <c r="X100" s="9">
        <f t="shared" si="87"/>
        <v>0</v>
      </c>
      <c r="Y100" s="10">
        <f t="shared" si="88"/>
        <v>0</v>
      </c>
      <c r="Z100" s="10">
        <f t="shared" si="89"/>
        <v>0</v>
      </c>
      <c r="AA100" s="9">
        <f t="shared" si="90"/>
        <v>0</v>
      </c>
      <c r="AB100" s="36" t="e">
        <f t="shared" si="80"/>
        <v>#DIV/0!</v>
      </c>
      <c r="AC100" s="7">
        <f t="shared" si="81"/>
        <v>0</v>
      </c>
      <c r="AD100" s="44">
        <f t="shared" si="82"/>
        <v>0</v>
      </c>
      <c r="AE100" s="44">
        <f t="shared" si="83"/>
        <v>0</v>
      </c>
      <c r="AF100" s="44">
        <f t="shared" si="91"/>
        <v>0</v>
      </c>
      <c r="AG100" s="44">
        <f t="shared" si="92"/>
        <v>0</v>
      </c>
      <c r="AH100" s="61"/>
      <c r="AJ100" s="2">
        <f t="shared" si="93"/>
        <v>0</v>
      </c>
      <c r="AK100" s="2">
        <f t="shared" si="94"/>
        <v>0</v>
      </c>
      <c r="AL100" s="2">
        <f t="shared" si="95"/>
        <v>0</v>
      </c>
      <c r="AM100" s="2">
        <f t="shared" si="96"/>
        <v>0</v>
      </c>
      <c r="AN100" s="11" t="e">
        <f t="shared" si="97"/>
        <v>#DIV/0!</v>
      </c>
      <c r="AP100" s="2">
        <f t="shared" si="98"/>
        <v>0</v>
      </c>
      <c r="AQ100" s="2">
        <f t="shared" si="99"/>
        <v>0</v>
      </c>
      <c r="AR100" s="2">
        <f t="shared" si="100"/>
        <v>0</v>
      </c>
      <c r="AS100" s="2">
        <f t="shared" si="101"/>
        <v>0</v>
      </c>
      <c r="AT100" s="11" t="e">
        <f t="shared" si="102"/>
        <v>#DIV/0!</v>
      </c>
    </row>
    <row r="101" spans="2:46" x14ac:dyDescent="0.25">
      <c r="B101" s="26" t="s">
        <v>84</v>
      </c>
      <c r="C101" s="27">
        <v>410</v>
      </c>
      <c r="D101" s="25">
        <f t="shared" si="103"/>
        <v>409.99999999999994</v>
      </c>
      <c r="E101" s="25">
        <f t="shared" si="64"/>
        <v>504.99999999999994</v>
      </c>
      <c r="F101" s="2">
        <f t="shared" si="65"/>
        <v>1.1782178217821784</v>
      </c>
      <c r="G101" s="3">
        <f t="shared" si="66"/>
        <v>483.06930693069313</v>
      </c>
      <c r="H101" s="3">
        <f t="shared" si="67"/>
        <v>35.346534653465355</v>
      </c>
      <c r="I101" s="3">
        <f t="shared" si="84"/>
        <v>966.13861386138626</v>
      </c>
      <c r="J101" s="3">
        <f t="shared" si="85"/>
        <v>70.69306930693071</v>
      </c>
      <c r="K101" s="4">
        <f t="shared" si="68"/>
        <v>278247.92079207924</v>
      </c>
      <c r="L101" s="4">
        <f t="shared" si="69"/>
        <v>20359.603960396045</v>
      </c>
      <c r="M101" s="7">
        <f t="shared" si="70"/>
        <v>0</v>
      </c>
      <c r="N101" s="7">
        <f t="shared" si="71"/>
        <v>0</v>
      </c>
      <c r="O101" s="7">
        <f t="shared" si="72"/>
        <v>0</v>
      </c>
      <c r="P101" s="7">
        <f t="shared" si="86"/>
        <v>0</v>
      </c>
      <c r="Q101" s="9">
        <f t="shared" si="73"/>
        <v>0</v>
      </c>
      <c r="R101" s="9">
        <f t="shared" si="74"/>
        <v>0</v>
      </c>
      <c r="S101" s="9">
        <f t="shared" si="75"/>
        <v>0</v>
      </c>
      <c r="T101" s="1">
        <f t="shared" si="76"/>
        <v>0</v>
      </c>
      <c r="U101" s="9">
        <f t="shared" si="77"/>
        <v>0</v>
      </c>
      <c r="V101" s="9">
        <f t="shared" si="78"/>
        <v>0</v>
      </c>
      <c r="W101" s="1">
        <f t="shared" si="79"/>
        <v>0</v>
      </c>
      <c r="X101" s="9">
        <f t="shared" si="87"/>
        <v>0</v>
      </c>
      <c r="Y101" s="10">
        <f t="shared" si="88"/>
        <v>0</v>
      </c>
      <c r="Z101" s="10">
        <f t="shared" si="89"/>
        <v>0</v>
      </c>
      <c r="AA101" s="9">
        <f t="shared" si="90"/>
        <v>0</v>
      </c>
      <c r="AB101" s="36" t="e">
        <f t="shared" si="80"/>
        <v>#DIV/0!</v>
      </c>
      <c r="AC101" s="7">
        <f t="shared" si="81"/>
        <v>0</v>
      </c>
      <c r="AD101" s="44">
        <f t="shared" si="82"/>
        <v>0</v>
      </c>
      <c r="AE101" s="44">
        <f t="shared" si="83"/>
        <v>0</v>
      </c>
      <c r="AF101" s="44">
        <f t="shared" si="91"/>
        <v>0</v>
      </c>
      <c r="AG101" s="44">
        <f t="shared" si="92"/>
        <v>0</v>
      </c>
      <c r="AH101" s="61"/>
      <c r="AJ101" s="2">
        <f t="shared" si="93"/>
        <v>0</v>
      </c>
      <c r="AK101" s="2">
        <f t="shared" si="94"/>
        <v>0</v>
      </c>
      <c r="AL101" s="2">
        <f t="shared" si="95"/>
        <v>0</v>
      </c>
      <c r="AM101" s="2">
        <f t="shared" si="96"/>
        <v>0</v>
      </c>
      <c r="AN101" s="11" t="e">
        <f t="shared" si="97"/>
        <v>#DIV/0!</v>
      </c>
      <c r="AP101" s="2">
        <f t="shared" si="98"/>
        <v>0</v>
      </c>
      <c r="AQ101" s="2">
        <f t="shared" si="99"/>
        <v>0</v>
      </c>
      <c r="AR101" s="2">
        <f t="shared" si="100"/>
        <v>0</v>
      </c>
      <c r="AS101" s="2">
        <f t="shared" si="101"/>
        <v>0</v>
      </c>
      <c r="AT101" s="11" t="e">
        <f t="shared" si="102"/>
        <v>#DIV/0!</v>
      </c>
    </row>
    <row r="102" spans="2:46" x14ac:dyDescent="0.25">
      <c r="B102" s="26" t="s">
        <v>85</v>
      </c>
      <c r="C102" s="27">
        <v>415</v>
      </c>
      <c r="D102" s="25">
        <f t="shared" si="103"/>
        <v>415</v>
      </c>
      <c r="E102" s="25">
        <f t="shared" si="64"/>
        <v>510</v>
      </c>
      <c r="F102" s="2">
        <f t="shared" si="65"/>
        <v>1.1666666666666667</v>
      </c>
      <c r="G102" s="3">
        <f t="shared" si="66"/>
        <v>484.16666666666669</v>
      </c>
      <c r="H102" s="3">
        <f t="shared" si="67"/>
        <v>35</v>
      </c>
      <c r="I102" s="3">
        <f t="shared" si="84"/>
        <v>968.33333333333337</v>
      </c>
      <c r="J102" s="3">
        <f t="shared" si="85"/>
        <v>70</v>
      </c>
      <c r="K102" s="4">
        <f t="shared" si="68"/>
        <v>278880</v>
      </c>
      <c r="L102" s="4">
        <f t="shared" si="69"/>
        <v>20160</v>
      </c>
      <c r="M102" s="7">
        <f t="shared" si="70"/>
        <v>0</v>
      </c>
      <c r="N102" s="7">
        <f t="shared" si="71"/>
        <v>0</v>
      </c>
      <c r="O102" s="7">
        <f t="shared" si="72"/>
        <v>0</v>
      </c>
      <c r="P102" s="7">
        <f t="shared" si="86"/>
        <v>0</v>
      </c>
      <c r="Q102" s="9">
        <f t="shared" si="73"/>
        <v>0</v>
      </c>
      <c r="R102" s="9">
        <f t="shared" si="74"/>
        <v>0</v>
      </c>
      <c r="S102" s="9">
        <f t="shared" si="75"/>
        <v>0</v>
      </c>
      <c r="T102" s="1">
        <f t="shared" si="76"/>
        <v>0</v>
      </c>
      <c r="U102" s="9">
        <f t="shared" si="77"/>
        <v>0</v>
      </c>
      <c r="V102" s="9">
        <f t="shared" si="78"/>
        <v>0</v>
      </c>
      <c r="W102" s="1">
        <f t="shared" si="79"/>
        <v>0</v>
      </c>
      <c r="X102" s="9">
        <f t="shared" si="87"/>
        <v>0</v>
      </c>
      <c r="Y102" s="10">
        <f t="shared" si="88"/>
        <v>0</v>
      </c>
      <c r="Z102" s="10">
        <f t="shared" si="89"/>
        <v>0</v>
      </c>
      <c r="AA102" s="9">
        <f t="shared" si="90"/>
        <v>0</v>
      </c>
      <c r="AB102" s="36" t="e">
        <f t="shared" si="80"/>
        <v>#DIV/0!</v>
      </c>
      <c r="AC102" s="7">
        <f t="shared" si="81"/>
        <v>0</v>
      </c>
      <c r="AD102" s="44">
        <f t="shared" si="82"/>
        <v>0</v>
      </c>
      <c r="AE102" s="44">
        <f t="shared" si="83"/>
        <v>0</v>
      </c>
      <c r="AF102" s="44">
        <f t="shared" si="91"/>
        <v>0</v>
      </c>
      <c r="AG102" s="44">
        <f t="shared" si="92"/>
        <v>0</v>
      </c>
      <c r="AH102" s="61"/>
      <c r="AJ102" s="2">
        <f t="shared" si="93"/>
        <v>0</v>
      </c>
      <c r="AK102" s="2">
        <f t="shared" si="94"/>
        <v>0</v>
      </c>
      <c r="AL102" s="2">
        <f t="shared" si="95"/>
        <v>0</v>
      </c>
      <c r="AM102" s="2">
        <f t="shared" si="96"/>
        <v>0</v>
      </c>
      <c r="AN102" s="11" t="e">
        <f t="shared" si="97"/>
        <v>#DIV/0!</v>
      </c>
      <c r="AP102" s="2">
        <f t="shared" si="98"/>
        <v>0</v>
      </c>
      <c r="AQ102" s="2">
        <f t="shared" si="99"/>
        <v>0</v>
      </c>
      <c r="AR102" s="2">
        <f t="shared" si="100"/>
        <v>0</v>
      </c>
      <c r="AS102" s="2">
        <f t="shared" si="101"/>
        <v>0</v>
      </c>
      <c r="AT102" s="11" t="e">
        <f t="shared" si="102"/>
        <v>#DIV/0!</v>
      </c>
    </row>
    <row r="103" spans="2:46" x14ac:dyDescent="0.25">
      <c r="B103" s="26" t="s">
        <v>86</v>
      </c>
      <c r="C103" s="27">
        <v>420</v>
      </c>
      <c r="D103" s="25">
        <f t="shared" si="103"/>
        <v>420</v>
      </c>
      <c r="E103" s="25">
        <f t="shared" si="64"/>
        <v>515</v>
      </c>
      <c r="F103" s="2">
        <f t="shared" si="65"/>
        <v>1.1553398058252426</v>
      </c>
      <c r="G103" s="3">
        <f t="shared" si="66"/>
        <v>485.24271844660188</v>
      </c>
      <c r="H103" s="3">
        <f t="shared" si="67"/>
        <v>34.660194174757279</v>
      </c>
      <c r="I103" s="3">
        <f t="shared" si="84"/>
        <v>970.48543689320377</v>
      </c>
      <c r="J103" s="3">
        <f t="shared" si="85"/>
        <v>69.320388349514559</v>
      </c>
      <c r="K103" s="4">
        <f t="shared" si="68"/>
        <v>279499.80582524266</v>
      </c>
      <c r="L103" s="4">
        <f t="shared" si="69"/>
        <v>19964.271844660194</v>
      </c>
      <c r="M103" s="7">
        <f t="shared" si="70"/>
        <v>0</v>
      </c>
      <c r="N103" s="7">
        <f t="shared" si="71"/>
        <v>0</v>
      </c>
      <c r="O103" s="7">
        <f t="shared" si="72"/>
        <v>0</v>
      </c>
      <c r="P103" s="7">
        <f t="shared" si="86"/>
        <v>0</v>
      </c>
      <c r="Q103" s="9">
        <f t="shared" si="73"/>
        <v>0</v>
      </c>
      <c r="R103" s="9">
        <f t="shared" si="74"/>
        <v>0</v>
      </c>
      <c r="S103" s="9">
        <f t="shared" si="75"/>
        <v>0</v>
      </c>
      <c r="T103" s="1">
        <f t="shared" si="76"/>
        <v>0</v>
      </c>
      <c r="U103" s="9">
        <f t="shared" si="77"/>
        <v>0</v>
      </c>
      <c r="V103" s="9">
        <f t="shared" si="78"/>
        <v>0</v>
      </c>
      <c r="W103" s="1">
        <f t="shared" si="79"/>
        <v>0</v>
      </c>
      <c r="X103" s="9">
        <f t="shared" si="87"/>
        <v>0</v>
      </c>
      <c r="Y103" s="10">
        <f t="shared" si="88"/>
        <v>0</v>
      </c>
      <c r="Z103" s="10">
        <f t="shared" si="89"/>
        <v>0</v>
      </c>
      <c r="AA103" s="9">
        <f t="shared" si="90"/>
        <v>0</v>
      </c>
      <c r="AB103" s="36" t="e">
        <f t="shared" si="80"/>
        <v>#DIV/0!</v>
      </c>
      <c r="AC103" s="7">
        <f t="shared" si="81"/>
        <v>0</v>
      </c>
      <c r="AD103" s="44">
        <f t="shared" si="82"/>
        <v>0</v>
      </c>
      <c r="AE103" s="44">
        <f t="shared" si="83"/>
        <v>0</v>
      </c>
      <c r="AF103" s="44">
        <f t="shared" si="91"/>
        <v>0</v>
      </c>
      <c r="AG103" s="44">
        <f t="shared" si="92"/>
        <v>0</v>
      </c>
      <c r="AH103" s="61"/>
      <c r="AJ103" s="2">
        <f t="shared" si="93"/>
        <v>0</v>
      </c>
      <c r="AK103" s="2">
        <f t="shared" si="94"/>
        <v>0</v>
      </c>
      <c r="AL103" s="2">
        <f t="shared" si="95"/>
        <v>0</v>
      </c>
      <c r="AM103" s="2">
        <f t="shared" si="96"/>
        <v>0</v>
      </c>
      <c r="AN103" s="11" t="e">
        <f t="shared" si="97"/>
        <v>#DIV/0!</v>
      </c>
      <c r="AP103" s="2">
        <f t="shared" si="98"/>
        <v>0</v>
      </c>
      <c r="AQ103" s="2">
        <f t="shared" si="99"/>
        <v>0</v>
      </c>
      <c r="AR103" s="2">
        <f t="shared" si="100"/>
        <v>0</v>
      </c>
      <c r="AS103" s="2">
        <f t="shared" si="101"/>
        <v>0</v>
      </c>
      <c r="AT103" s="11" t="e">
        <f t="shared" si="102"/>
        <v>#DIV/0!</v>
      </c>
    </row>
    <row r="104" spans="2:46" x14ac:dyDescent="0.25">
      <c r="B104" s="26" t="s">
        <v>87</v>
      </c>
      <c r="C104" s="27">
        <v>425</v>
      </c>
      <c r="D104" s="25">
        <f t="shared" si="103"/>
        <v>425</v>
      </c>
      <c r="E104" s="25">
        <f t="shared" si="64"/>
        <v>520</v>
      </c>
      <c r="F104" s="2">
        <f t="shared" si="65"/>
        <v>1.1442307692307692</v>
      </c>
      <c r="G104" s="3">
        <f t="shared" si="66"/>
        <v>486.29807692307691</v>
      </c>
      <c r="H104" s="3">
        <f t="shared" si="67"/>
        <v>34.326923076923073</v>
      </c>
      <c r="I104" s="3">
        <f t="shared" si="84"/>
        <v>972.59615384615381</v>
      </c>
      <c r="J104" s="3">
        <f t="shared" si="85"/>
        <v>68.653846153846146</v>
      </c>
      <c r="K104" s="4">
        <f t="shared" si="68"/>
        <v>280107.69230769231</v>
      </c>
      <c r="L104" s="4">
        <f t="shared" si="69"/>
        <v>19772.307692307691</v>
      </c>
      <c r="M104" s="7">
        <f t="shared" si="70"/>
        <v>0</v>
      </c>
      <c r="N104" s="7">
        <f t="shared" si="71"/>
        <v>0</v>
      </c>
      <c r="O104" s="7">
        <f t="shared" si="72"/>
        <v>0</v>
      </c>
      <c r="P104" s="7">
        <f t="shared" si="86"/>
        <v>0</v>
      </c>
      <c r="Q104" s="9">
        <f t="shared" si="73"/>
        <v>0</v>
      </c>
      <c r="R104" s="9">
        <f t="shared" si="74"/>
        <v>0</v>
      </c>
      <c r="S104" s="9">
        <f t="shared" si="75"/>
        <v>0</v>
      </c>
      <c r="T104" s="1">
        <f t="shared" si="76"/>
        <v>0</v>
      </c>
      <c r="U104" s="9">
        <f t="shared" si="77"/>
        <v>0</v>
      </c>
      <c r="V104" s="9">
        <f t="shared" si="78"/>
        <v>0</v>
      </c>
      <c r="W104" s="1">
        <f t="shared" si="79"/>
        <v>0</v>
      </c>
      <c r="X104" s="9">
        <f t="shared" si="87"/>
        <v>0</v>
      </c>
      <c r="Y104" s="10">
        <f t="shared" si="88"/>
        <v>0</v>
      </c>
      <c r="Z104" s="10">
        <f t="shared" si="89"/>
        <v>0</v>
      </c>
      <c r="AA104" s="9">
        <f t="shared" si="90"/>
        <v>0</v>
      </c>
      <c r="AB104" s="36" t="e">
        <f t="shared" si="80"/>
        <v>#DIV/0!</v>
      </c>
      <c r="AC104" s="7">
        <f t="shared" si="81"/>
        <v>0</v>
      </c>
      <c r="AD104" s="44">
        <f t="shared" si="82"/>
        <v>0</v>
      </c>
      <c r="AE104" s="44">
        <f t="shared" si="83"/>
        <v>0</v>
      </c>
      <c r="AF104" s="44">
        <f t="shared" si="91"/>
        <v>0</v>
      </c>
      <c r="AG104" s="44">
        <f t="shared" si="92"/>
        <v>0</v>
      </c>
      <c r="AH104" s="61"/>
      <c r="AJ104" s="2">
        <f t="shared" si="93"/>
        <v>0</v>
      </c>
      <c r="AK104" s="2">
        <f t="shared" si="94"/>
        <v>0</v>
      </c>
      <c r="AL104" s="2">
        <f t="shared" si="95"/>
        <v>0</v>
      </c>
      <c r="AM104" s="2">
        <f t="shared" si="96"/>
        <v>0</v>
      </c>
      <c r="AN104" s="11" t="e">
        <f t="shared" si="97"/>
        <v>#DIV/0!</v>
      </c>
      <c r="AP104" s="2">
        <f t="shared" si="98"/>
        <v>0</v>
      </c>
      <c r="AQ104" s="2">
        <f t="shared" si="99"/>
        <v>0</v>
      </c>
      <c r="AR104" s="2">
        <f t="shared" si="100"/>
        <v>0</v>
      </c>
      <c r="AS104" s="2">
        <f t="shared" si="101"/>
        <v>0</v>
      </c>
      <c r="AT104" s="11" t="e">
        <f t="shared" si="102"/>
        <v>#DIV/0!</v>
      </c>
    </row>
    <row r="105" spans="2:46" x14ac:dyDescent="0.25">
      <c r="B105" s="26" t="s">
        <v>88</v>
      </c>
      <c r="C105" s="27">
        <v>430</v>
      </c>
      <c r="D105" s="25">
        <f t="shared" si="103"/>
        <v>430</v>
      </c>
      <c r="E105" s="25">
        <f t="shared" si="64"/>
        <v>525</v>
      </c>
      <c r="F105" s="2">
        <f t="shared" si="65"/>
        <v>1.1333333333333333</v>
      </c>
      <c r="G105" s="3">
        <f t="shared" si="66"/>
        <v>487.33333333333331</v>
      </c>
      <c r="H105" s="3">
        <f t="shared" si="67"/>
        <v>34</v>
      </c>
      <c r="I105" s="3">
        <f t="shared" si="84"/>
        <v>974.66666666666663</v>
      </c>
      <c r="J105" s="3">
        <f t="shared" si="85"/>
        <v>68</v>
      </c>
      <c r="K105" s="4">
        <f t="shared" si="68"/>
        <v>280704</v>
      </c>
      <c r="L105" s="4">
        <f t="shared" si="69"/>
        <v>19584</v>
      </c>
      <c r="M105" s="7">
        <f t="shared" si="70"/>
        <v>0</v>
      </c>
      <c r="N105" s="7">
        <f t="shared" si="71"/>
        <v>0</v>
      </c>
      <c r="O105" s="7">
        <f t="shared" si="72"/>
        <v>0</v>
      </c>
      <c r="P105" s="7">
        <f t="shared" si="86"/>
        <v>0</v>
      </c>
      <c r="Q105" s="9">
        <f t="shared" si="73"/>
        <v>0</v>
      </c>
      <c r="R105" s="9">
        <f t="shared" si="74"/>
        <v>0</v>
      </c>
      <c r="S105" s="9">
        <f t="shared" si="75"/>
        <v>0</v>
      </c>
      <c r="T105" s="1">
        <f t="shared" si="76"/>
        <v>0</v>
      </c>
      <c r="U105" s="9">
        <f t="shared" si="77"/>
        <v>0</v>
      </c>
      <c r="V105" s="9">
        <f t="shared" si="78"/>
        <v>0</v>
      </c>
      <c r="W105" s="1">
        <f t="shared" si="79"/>
        <v>0</v>
      </c>
      <c r="X105" s="9">
        <f t="shared" si="87"/>
        <v>0</v>
      </c>
      <c r="Y105" s="10">
        <f t="shared" si="88"/>
        <v>0</v>
      </c>
      <c r="Z105" s="10">
        <f t="shared" si="89"/>
        <v>0</v>
      </c>
      <c r="AA105" s="9">
        <f t="shared" si="90"/>
        <v>0</v>
      </c>
      <c r="AB105" s="36" t="e">
        <f t="shared" si="80"/>
        <v>#DIV/0!</v>
      </c>
      <c r="AC105" s="7">
        <f t="shared" si="81"/>
        <v>0</v>
      </c>
      <c r="AD105" s="44">
        <f t="shared" si="82"/>
        <v>0</v>
      </c>
      <c r="AE105" s="44">
        <f t="shared" si="83"/>
        <v>0</v>
      </c>
      <c r="AF105" s="44">
        <f t="shared" si="91"/>
        <v>0</v>
      </c>
      <c r="AG105" s="44">
        <f t="shared" si="92"/>
        <v>0</v>
      </c>
      <c r="AH105" s="61"/>
      <c r="AJ105" s="2">
        <f t="shared" si="93"/>
        <v>0</v>
      </c>
      <c r="AK105" s="2">
        <f t="shared" si="94"/>
        <v>0</v>
      </c>
      <c r="AL105" s="2">
        <f t="shared" si="95"/>
        <v>0</v>
      </c>
      <c r="AM105" s="2">
        <f t="shared" si="96"/>
        <v>0</v>
      </c>
      <c r="AN105" s="11" t="e">
        <f t="shared" si="97"/>
        <v>#DIV/0!</v>
      </c>
      <c r="AP105" s="2">
        <f t="shared" si="98"/>
        <v>0</v>
      </c>
      <c r="AQ105" s="2">
        <f t="shared" si="99"/>
        <v>0</v>
      </c>
      <c r="AR105" s="2">
        <f t="shared" si="100"/>
        <v>0</v>
      </c>
      <c r="AS105" s="2">
        <f t="shared" si="101"/>
        <v>0</v>
      </c>
      <c r="AT105" s="11" t="e">
        <f t="shared" si="102"/>
        <v>#DIV/0!</v>
      </c>
    </row>
    <row r="106" spans="2:46" x14ac:dyDescent="0.25">
      <c r="B106" s="26" t="s">
        <v>89</v>
      </c>
      <c r="C106" s="27">
        <v>435</v>
      </c>
      <c r="D106" s="25">
        <f t="shared" si="103"/>
        <v>435</v>
      </c>
      <c r="E106" s="25">
        <f t="shared" si="64"/>
        <v>530</v>
      </c>
      <c r="F106" s="2">
        <f t="shared" si="65"/>
        <v>1.1226415094339623</v>
      </c>
      <c r="G106" s="3">
        <f t="shared" si="66"/>
        <v>488.34905660377365</v>
      </c>
      <c r="H106" s="3">
        <f t="shared" si="67"/>
        <v>33.679245283018872</v>
      </c>
      <c r="I106" s="3">
        <f t="shared" si="84"/>
        <v>976.69811320754729</v>
      </c>
      <c r="J106" s="3">
        <f t="shared" si="85"/>
        <v>67.358490566037744</v>
      </c>
      <c r="K106" s="4">
        <f t="shared" si="68"/>
        <v>281289.05660377361</v>
      </c>
      <c r="L106" s="4">
        <f t="shared" si="69"/>
        <v>19399.24528301887</v>
      </c>
      <c r="M106" s="7">
        <f t="shared" si="70"/>
        <v>0</v>
      </c>
      <c r="N106" s="7">
        <f t="shared" si="71"/>
        <v>0</v>
      </c>
      <c r="O106" s="7">
        <f t="shared" si="72"/>
        <v>0</v>
      </c>
      <c r="P106" s="7">
        <f t="shared" si="86"/>
        <v>0</v>
      </c>
      <c r="Q106" s="9">
        <f t="shared" si="73"/>
        <v>0</v>
      </c>
      <c r="R106" s="9">
        <f t="shared" si="74"/>
        <v>0</v>
      </c>
      <c r="S106" s="9">
        <f t="shared" si="75"/>
        <v>0</v>
      </c>
      <c r="T106" s="1">
        <f t="shared" si="76"/>
        <v>0</v>
      </c>
      <c r="U106" s="9">
        <f t="shared" si="77"/>
        <v>0</v>
      </c>
      <c r="V106" s="9">
        <f t="shared" si="78"/>
        <v>0</v>
      </c>
      <c r="W106" s="1">
        <f t="shared" si="79"/>
        <v>0</v>
      </c>
      <c r="X106" s="9">
        <f t="shared" si="87"/>
        <v>0</v>
      </c>
      <c r="Y106" s="10">
        <f t="shared" si="88"/>
        <v>0</v>
      </c>
      <c r="Z106" s="10">
        <f t="shared" si="89"/>
        <v>0</v>
      </c>
      <c r="AA106" s="9">
        <f t="shared" si="90"/>
        <v>0</v>
      </c>
      <c r="AB106" s="36" t="e">
        <f t="shared" si="80"/>
        <v>#DIV/0!</v>
      </c>
      <c r="AC106" s="7">
        <f t="shared" si="81"/>
        <v>0</v>
      </c>
      <c r="AD106" s="44">
        <f t="shared" si="82"/>
        <v>0</v>
      </c>
      <c r="AE106" s="44">
        <f t="shared" si="83"/>
        <v>0</v>
      </c>
      <c r="AF106" s="44">
        <f t="shared" si="91"/>
        <v>0</v>
      </c>
      <c r="AG106" s="44">
        <f t="shared" si="92"/>
        <v>0</v>
      </c>
      <c r="AH106" s="61"/>
      <c r="AJ106" s="2">
        <f t="shared" si="93"/>
        <v>0</v>
      </c>
      <c r="AK106" s="2">
        <f t="shared" si="94"/>
        <v>0</v>
      </c>
      <c r="AL106" s="2">
        <f t="shared" si="95"/>
        <v>0</v>
      </c>
      <c r="AM106" s="2">
        <f t="shared" si="96"/>
        <v>0</v>
      </c>
      <c r="AN106" s="11" t="e">
        <f t="shared" si="97"/>
        <v>#DIV/0!</v>
      </c>
      <c r="AP106" s="2">
        <f t="shared" si="98"/>
        <v>0</v>
      </c>
      <c r="AQ106" s="2">
        <f t="shared" si="99"/>
        <v>0</v>
      </c>
      <c r="AR106" s="2">
        <f t="shared" si="100"/>
        <v>0</v>
      </c>
      <c r="AS106" s="2">
        <f t="shared" si="101"/>
        <v>0</v>
      </c>
      <c r="AT106" s="11" t="e">
        <f t="shared" si="102"/>
        <v>#DIV/0!</v>
      </c>
    </row>
    <row r="107" spans="2:46" x14ac:dyDescent="0.25">
      <c r="B107" s="26" t="s">
        <v>90</v>
      </c>
      <c r="C107" s="27">
        <v>440</v>
      </c>
      <c r="D107" s="25">
        <f t="shared" si="103"/>
        <v>439.99999999999994</v>
      </c>
      <c r="E107" s="25">
        <f t="shared" si="64"/>
        <v>535</v>
      </c>
      <c r="F107" s="2">
        <f t="shared" si="65"/>
        <v>1.1121495327102804</v>
      </c>
      <c r="G107" s="3">
        <f t="shared" si="66"/>
        <v>489.34579439252337</v>
      </c>
      <c r="H107" s="3">
        <f t="shared" si="67"/>
        <v>33.364485981308412</v>
      </c>
      <c r="I107" s="3">
        <f t="shared" si="84"/>
        <v>978.69158878504675</v>
      </c>
      <c r="J107" s="3">
        <f t="shared" si="85"/>
        <v>66.728971962616825</v>
      </c>
      <c r="K107" s="4">
        <f t="shared" si="68"/>
        <v>281863.17757009348</v>
      </c>
      <c r="L107" s="4">
        <f t="shared" si="69"/>
        <v>19217.943925233645</v>
      </c>
      <c r="M107" s="7">
        <f t="shared" si="70"/>
        <v>0</v>
      </c>
      <c r="N107" s="7">
        <f t="shared" si="71"/>
        <v>0</v>
      </c>
      <c r="O107" s="7">
        <f t="shared" si="72"/>
        <v>0</v>
      </c>
      <c r="P107" s="7">
        <f t="shared" si="86"/>
        <v>0</v>
      </c>
      <c r="Q107" s="9">
        <f t="shared" si="73"/>
        <v>0</v>
      </c>
      <c r="R107" s="9">
        <f t="shared" si="74"/>
        <v>0</v>
      </c>
      <c r="S107" s="9">
        <f t="shared" si="75"/>
        <v>0</v>
      </c>
      <c r="T107" s="1">
        <f t="shared" si="76"/>
        <v>0</v>
      </c>
      <c r="U107" s="9">
        <f t="shared" si="77"/>
        <v>0</v>
      </c>
      <c r="V107" s="9">
        <f t="shared" si="78"/>
        <v>0</v>
      </c>
      <c r="W107" s="1">
        <f t="shared" si="79"/>
        <v>0</v>
      </c>
      <c r="X107" s="9">
        <f t="shared" si="87"/>
        <v>0</v>
      </c>
      <c r="Y107" s="10">
        <f t="shared" si="88"/>
        <v>0</v>
      </c>
      <c r="Z107" s="10">
        <f t="shared" si="89"/>
        <v>0</v>
      </c>
      <c r="AA107" s="9">
        <f t="shared" si="90"/>
        <v>0</v>
      </c>
      <c r="AB107" s="36" t="e">
        <f t="shared" si="80"/>
        <v>#DIV/0!</v>
      </c>
      <c r="AC107" s="7">
        <f t="shared" si="81"/>
        <v>0</v>
      </c>
      <c r="AD107" s="44">
        <f t="shared" si="82"/>
        <v>0</v>
      </c>
      <c r="AE107" s="44">
        <f t="shared" si="83"/>
        <v>0</v>
      </c>
      <c r="AF107" s="44">
        <f t="shared" si="91"/>
        <v>0</v>
      </c>
      <c r="AG107" s="44">
        <f t="shared" si="92"/>
        <v>0</v>
      </c>
      <c r="AH107" s="61"/>
      <c r="AJ107" s="2">
        <f t="shared" si="93"/>
        <v>0</v>
      </c>
      <c r="AK107" s="2">
        <f t="shared" si="94"/>
        <v>0</v>
      </c>
      <c r="AL107" s="2">
        <f t="shared" si="95"/>
        <v>0</v>
      </c>
      <c r="AM107" s="2">
        <f t="shared" si="96"/>
        <v>0</v>
      </c>
      <c r="AN107" s="11" t="e">
        <f t="shared" si="97"/>
        <v>#DIV/0!</v>
      </c>
      <c r="AP107" s="2">
        <f t="shared" si="98"/>
        <v>0</v>
      </c>
      <c r="AQ107" s="2">
        <f t="shared" si="99"/>
        <v>0</v>
      </c>
      <c r="AR107" s="2">
        <f t="shared" si="100"/>
        <v>0</v>
      </c>
      <c r="AS107" s="2">
        <f t="shared" si="101"/>
        <v>0</v>
      </c>
      <c r="AT107" s="11" t="e">
        <f t="shared" si="102"/>
        <v>#DIV/0!</v>
      </c>
    </row>
    <row r="108" spans="2:46" x14ac:dyDescent="0.25">
      <c r="B108" s="26" t="s">
        <v>91</v>
      </c>
      <c r="C108" s="27">
        <v>445</v>
      </c>
      <c r="D108" s="25">
        <f t="shared" si="103"/>
        <v>445</v>
      </c>
      <c r="E108" s="25">
        <f t="shared" si="64"/>
        <v>540</v>
      </c>
      <c r="F108" s="2">
        <f t="shared" si="65"/>
        <v>1.1018518518518519</v>
      </c>
      <c r="G108" s="3">
        <f t="shared" si="66"/>
        <v>490.32407407407408</v>
      </c>
      <c r="H108" s="3">
        <f t="shared" si="67"/>
        <v>33.055555555555557</v>
      </c>
      <c r="I108" s="3">
        <f t="shared" si="84"/>
        <v>980.64814814814815</v>
      </c>
      <c r="J108" s="3">
        <f t="shared" si="85"/>
        <v>66.111111111111114</v>
      </c>
      <c r="K108" s="4">
        <f t="shared" si="68"/>
        <v>282426.66666666669</v>
      </c>
      <c r="L108" s="4">
        <f t="shared" si="69"/>
        <v>19040</v>
      </c>
      <c r="M108" s="7">
        <f t="shared" si="70"/>
        <v>0</v>
      </c>
      <c r="N108" s="7">
        <f t="shared" si="71"/>
        <v>0</v>
      </c>
      <c r="O108" s="7">
        <f t="shared" si="72"/>
        <v>0</v>
      </c>
      <c r="P108" s="7">
        <f t="shared" si="86"/>
        <v>0</v>
      </c>
      <c r="Q108" s="9">
        <f t="shared" si="73"/>
        <v>0</v>
      </c>
      <c r="R108" s="9">
        <f t="shared" si="74"/>
        <v>0</v>
      </c>
      <c r="S108" s="9">
        <f t="shared" si="75"/>
        <v>0</v>
      </c>
      <c r="T108" s="1">
        <f t="shared" si="76"/>
        <v>0</v>
      </c>
      <c r="U108" s="9">
        <f t="shared" si="77"/>
        <v>0</v>
      </c>
      <c r="V108" s="9">
        <f t="shared" si="78"/>
        <v>0</v>
      </c>
      <c r="W108" s="1">
        <f t="shared" si="79"/>
        <v>0</v>
      </c>
      <c r="X108" s="9">
        <f t="shared" si="87"/>
        <v>0</v>
      </c>
      <c r="Y108" s="10">
        <f t="shared" si="88"/>
        <v>0</v>
      </c>
      <c r="Z108" s="10">
        <f t="shared" si="89"/>
        <v>0</v>
      </c>
      <c r="AA108" s="9">
        <f t="shared" si="90"/>
        <v>0</v>
      </c>
      <c r="AB108" s="36" t="e">
        <f t="shared" si="80"/>
        <v>#DIV/0!</v>
      </c>
      <c r="AC108" s="7">
        <f t="shared" si="81"/>
        <v>0</v>
      </c>
      <c r="AD108" s="44">
        <f t="shared" si="82"/>
        <v>0</v>
      </c>
      <c r="AE108" s="44">
        <f t="shared" si="83"/>
        <v>0</v>
      </c>
      <c r="AF108" s="44">
        <f t="shared" si="91"/>
        <v>0</v>
      </c>
      <c r="AG108" s="44">
        <f t="shared" si="92"/>
        <v>0</v>
      </c>
      <c r="AH108" s="61"/>
      <c r="AJ108" s="2">
        <f t="shared" si="93"/>
        <v>0</v>
      </c>
      <c r="AK108" s="2">
        <f t="shared" si="94"/>
        <v>0</v>
      </c>
      <c r="AL108" s="2">
        <f t="shared" si="95"/>
        <v>0</v>
      </c>
      <c r="AM108" s="2">
        <f t="shared" si="96"/>
        <v>0</v>
      </c>
      <c r="AN108" s="11" t="e">
        <f t="shared" si="97"/>
        <v>#DIV/0!</v>
      </c>
      <c r="AP108" s="2">
        <f t="shared" si="98"/>
        <v>0</v>
      </c>
      <c r="AQ108" s="2">
        <f t="shared" si="99"/>
        <v>0</v>
      </c>
      <c r="AR108" s="2">
        <f t="shared" si="100"/>
        <v>0</v>
      </c>
      <c r="AS108" s="2">
        <f t="shared" si="101"/>
        <v>0</v>
      </c>
      <c r="AT108" s="11" t="e">
        <f t="shared" si="102"/>
        <v>#DIV/0!</v>
      </c>
    </row>
    <row r="109" spans="2:46" x14ac:dyDescent="0.25">
      <c r="B109" s="26" t="s">
        <v>92</v>
      </c>
      <c r="C109" s="27">
        <v>450</v>
      </c>
      <c r="D109" s="25">
        <f t="shared" si="103"/>
        <v>450</v>
      </c>
      <c r="E109" s="25">
        <f t="shared" si="64"/>
        <v>545</v>
      </c>
      <c r="F109" s="2">
        <f t="shared" si="65"/>
        <v>1.0917431192660549</v>
      </c>
      <c r="G109" s="3">
        <f t="shared" si="66"/>
        <v>491.28440366972472</v>
      </c>
      <c r="H109" s="3">
        <f t="shared" si="67"/>
        <v>32.752293577981646</v>
      </c>
      <c r="I109" s="3">
        <f t="shared" si="84"/>
        <v>982.56880733944945</v>
      </c>
      <c r="J109" s="3">
        <f t="shared" si="85"/>
        <v>65.504587155963293</v>
      </c>
      <c r="K109" s="4">
        <f t="shared" si="68"/>
        <v>282979.81651376141</v>
      </c>
      <c r="L109" s="4">
        <f t="shared" si="69"/>
        <v>18865.321100917427</v>
      </c>
      <c r="M109" s="7">
        <f t="shared" si="70"/>
        <v>0</v>
      </c>
      <c r="N109" s="7">
        <f t="shared" si="71"/>
        <v>0</v>
      </c>
      <c r="O109" s="7">
        <f t="shared" si="72"/>
        <v>0</v>
      </c>
      <c r="P109" s="7">
        <f t="shared" si="86"/>
        <v>0</v>
      </c>
      <c r="Q109" s="9">
        <f t="shared" si="73"/>
        <v>0</v>
      </c>
      <c r="R109" s="9">
        <f t="shared" si="74"/>
        <v>0</v>
      </c>
      <c r="S109" s="9">
        <f t="shared" si="75"/>
        <v>0</v>
      </c>
      <c r="T109" s="1">
        <f t="shared" si="76"/>
        <v>0</v>
      </c>
      <c r="U109" s="9">
        <f t="shared" si="77"/>
        <v>0</v>
      </c>
      <c r="V109" s="9">
        <f t="shared" si="78"/>
        <v>0</v>
      </c>
      <c r="W109" s="1">
        <f t="shared" si="79"/>
        <v>0</v>
      </c>
      <c r="X109" s="9">
        <f t="shared" si="87"/>
        <v>0</v>
      </c>
      <c r="Y109" s="10">
        <f t="shared" si="88"/>
        <v>0</v>
      </c>
      <c r="Z109" s="10">
        <f t="shared" si="89"/>
        <v>0</v>
      </c>
      <c r="AA109" s="9">
        <f t="shared" si="90"/>
        <v>0</v>
      </c>
      <c r="AB109" s="36" t="e">
        <f t="shared" si="80"/>
        <v>#DIV/0!</v>
      </c>
      <c r="AC109" s="7">
        <f t="shared" si="81"/>
        <v>0</v>
      </c>
      <c r="AD109" s="44">
        <f t="shared" si="82"/>
        <v>0</v>
      </c>
      <c r="AE109" s="44">
        <f t="shared" si="83"/>
        <v>0</v>
      </c>
      <c r="AF109" s="44">
        <f t="shared" si="91"/>
        <v>0</v>
      </c>
      <c r="AG109" s="44">
        <f t="shared" si="92"/>
        <v>0</v>
      </c>
      <c r="AH109" s="61"/>
      <c r="AJ109" s="2">
        <f t="shared" si="93"/>
        <v>0</v>
      </c>
      <c r="AK109" s="2">
        <f t="shared" si="94"/>
        <v>0</v>
      </c>
      <c r="AL109" s="2">
        <f t="shared" si="95"/>
        <v>0</v>
      </c>
      <c r="AM109" s="2">
        <f t="shared" si="96"/>
        <v>0</v>
      </c>
      <c r="AN109" s="11" t="e">
        <f t="shared" si="97"/>
        <v>#DIV/0!</v>
      </c>
      <c r="AP109" s="2">
        <f t="shared" si="98"/>
        <v>0</v>
      </c>
      <c r="AQ109" s="2">
        <f t="shared" si="99"/>
        <v>0</v>
      </c>
      <c r="AR109" s="2">
        <f t="shared" si="100"/>
        <v>0</v>
      </c>
      <c r="AS109" s="2">
        <f t="shared" si="101"/>
        <v>0</v>
      </c>
      <c r="AT109" s="11" t="e">
        <f t="shared" si="102"/>
        <v>#DIV/0!</v>
      </c>
    </row>
    <row r="110" spans="2:46" x14ac:dyDescent="0.25">
      <c r="B110" s="26" t="s">
        <v>93</v>
      </c>
      <c r="C110" s="27">
        <v>455</v>
      </c>
      <c r="D110" s="25">
        <f t="shared" si="103"/>
        <v>455</v>
      </c>
      <c r="E110" s="25">
        <f t="shared" si="64"/>
        <v>550</v>
      </c>
      <c r="F110" s="2">
        <f t="shared" si="65"/>
        <v>1.0818181818181818</v>
      </c>
      <c r="G110" s="3">
        <f t="shared" si="66"/>
        <v>492.22727272727269</v>
      </c>
      <c r="H110" s="3">
        <f t="shared" si="67"/>
        <v>32.454545454545453</v>
      </c>
      <c r="I110" s="3">
        <f t="shared" si="84"/>
        <v>984.45454545454538</v>
      </c>
      <c r="J110" s="3">
        <f t="shared" si="85"/>
        <v>64.909090909090907</v>
      </c>
      <c r="K110" s="4">
        <f t="shared" si="68"/>
        <v>283522.90909090906</v>
      </c>
      <c r="L110" s="4">
        <f t="shared" si="69"/>
        <v>18693.81818181818</v>
      </c>
      <c r="M110" s="7">
        <f t="shared" si="70"/>
        <v>0</v>
      </c>
      <c r="N110" s="7">
        <f t="shared" si="71"/>
        <v>0</v>
      </c>
      <c r="O110" s="7">
        <f t="shared" si="72"/>
        <v>0</v>
      </c>
      <c r="P110" s="7">
        <f t="shared" si="86"/>
        <v>0</v>
      </c>
      <c r="Q110" s="9">
        <f t="shared" si="73"/>
        <v>0</v>
      </c>
      <c r="R110" s="9">
        <f t="shared" si="74"/>
        <v>0</v>
      </c>
      <c r="S110" s="9">
        <f t="shared" si="75"/>
        <v>0</v>
      </c>
      <c r="T110" s="1">
        <f t="shared" si="76"/>
        <v>0</v>
      </c>
      <c r="U110" s="9">
        <f t="shared" si="77"/>
        <v>0</v>
      </c>
      <c r="V110" s="9">
        <f t="shared" si="78"/>
        <v>0</v>
      </c>
      <c r="W110" s="1">
        <f t="shared" si="79"/>
        <v>0</v>
      </c>
      <c r="X110" s="9">
        <f t="shared" si="87"/>
        <v>0</v>
      </c>
      <c r="Y110" s="10">
        <f t="shared" si="88"/>
        <v>0</v>
      </c>
      <c r="Z110" s="10">
        <f t="shared" si="89"/>
        <v>0</v>
      </c>
      <c r="AA110" s="9">
        <f t="shared" si="90"/>
        <v>0</v>
      </c>
      <c r="AB110" s="36" t="e">
        <f t="shared" si="80"/>
        <v>#DIV/0!</v>
      </c>
      <c r="AC110" s="7">
        <f t="shared" si="81"/>
        <v>0</v>
      </c>
      <c r="AD110" s="44">
        <f t="shared" si="82"/>
        <v>0</v>
      </c>
      <c r="AE110" s="44">
        <f t="shared" si="83"/>
        <v>0</v>
      </c>
      <c r="AF110" s="44">
        <f t="shared" si="91"/>
        <v>0</v>
      </c>
      <c r="AG110" s="44">
        <f t="shared" si="92"/>
        <v>0</v>
      </c>
      <c r="AH110" s="61"/>
      <c r="AJ110" s="2">
        <f t="shared" si="93"/>
        <v>0</v>
      </c>
      <c r="AK110" s="2">
        <f t="shared" si="94"/>
        <v>0</v>
      </c>
      <c r="AL110" s="2">
        <f t="shared" si="95"/>
        <v>0</v>
      </c>
      <c r="AM110" s="2">
        <f t="shared" si="96"/>
        <v>0</v>
      </c>
      <c r="AN110" s="11" t="e">
        <f t="shared" si="97"/>
        <v>#DIV/0!</v>
      </c>
      <c r="AP110" s="2">
        <f t="shared" si="98"/>
        <v>0</v>
      </c>
      <c r="AQ110" s="2">
        <f t="shared" si="99"/>
        <v>0</v>
      </c>
      <c r="AR110" s="2">
        <f t="shared" si="100"/>
        <v>0</v>
      </c>
      <c r="AS110" s="2">
        <f t="shared" si="101"/>
        <v>0</v>
      </c>
      <c r="AT110" s="11" t="e">
        <f t="shared" si="102"/>
        <v>#DIV/0!</v>
      </c>
    </row>
    <row r="111" spans="2:46" x14ac:dyDescent="0.25">
      <c r="B111" s="26" t="s">
        <v>94</v>
      </c>
      <c r="C111" s="27">
        <v>460</v>
      </c>
      <c r="D111" s="25">
        <f t="shared" si="103"/>
        <v>460</v>
      </c>
      <c r="E111" s="25">
        <f t="shared" si="64"/>
        <v>555</v>
      </c>
      <c r="F111" s="2">
        <f t="shared" si="65"/>
        <v>1.072072072072072</v>
      </c>
      <c r="G111" s="3">
        <f t="shared" si="66"/>
        <v>493.15315315315314</v>
      </c>
      <c r="H111" s="3">
        <f t="shared" si="67"/>
        <v>32.162162162162161</v>
      </c>
      <c r="I111" s="3">
        <f t="shared" si="84"/>
        <v>986.30630630630628</v>
      </c>
      <c r="J111" s="3">
        <f t="shared" si="85"/>
        <v>64.324324324324323</v>
      </c>
      <c r="K111" s="4">
        <f t="shared" si="68"/>
        <v>284056.21621621621</v>
      </c>
      <c r="L111" s="4">
        <f t="shared" si="69"/>
        <v>18525.405405405407</v>
      </c>
      <c r="M111" s="7">
        <f t="shared" si="70"/>
        <v>0</v>
      </c>
      <c r="N111" s="7">
        <f t="shared" si="71"/>
        <v>0</v>
      </c>
      <c r="O111" s="7">
        <f t="shared" si="72"/>
        <v>0</v>
      </c>
      <c r="P111" s="7">
        <f t="shared" si="86"/>
        <v>0</v>
      </c>
      <c r="Q111" s="9">
        <f t="shared" si="73"/>
        <v>0</v>
      </c>
      <c r="R111" s="9">
        <f t="shared" si="74"/>
        <v>0</v>
      </c>
      <c r="S111" s="9">
        <f t="shared" si="75"/>
        <v>0</v>
      </c>
      <c r="T111" s="1">
        <f t="shared" si="76"/>
        <v>0</v>
      </c>
      <c r="U111" s="9">
        <f t="shared" si="77"/>
        <v>0</v>
      </c>
      <c r="V111" s="9">
        <f t="shared" si="78"/>
        <v>0</v>
      </c>
      <c r="W111" s="1">
        <f t="shared" si="79"/>
        <v>0</v>
      </c>
      <c r="X111" s="9">
        <f t="shared" si="87"/>
        <v>0</v>
      </c>
      <c r="Y111" s="10">
        <f t="shared" si="88"/>
        <v>0</v>
      </c>
      <c r="Z111" s="10">
        <f t="shared" si="89"/>
        <v>0</v>
      </c>
      <c r="AA111" s="9">
        <f t="shared" si="90"/>
        <v>0</v>
      </c>
      <c r="AB111" s="36" t="e">
        <f t="shared" si="80"/>
        <v>#DIV/0!</v>
      </c>
      <c r="AC111" s="7">
        <f t="shared" si="81"/>
        <v>0</v>
      </c>
      <c r="AD111" s="44">
        <f t="shared" si="82"/>
        <v>0</v>
      </c>
      <c r="AE111" s="44">
        <f t="shared" si="83"/>
        <v>0</v>
      </c>
      <c r="AF111" s="44">
        <f t="shared" si="91"/>
        <v>0</v>
      </c>
      <c r="AG111" s="44">
        <f t="shared" si="92"/>
        <v>0</v>
      </c>
      <c r="AH111" s="61"/>
      <c r="AJ111" s="2">
        <f t="shared" si="93"/>
        <v>0</v>
      </c>
      <c r="AK111" s="2">
        <f t="shared" si="94"/>
        <v>0</v>
      </c>
      <c r="AL111" s="2">
        <f t="shared" si="95"/>
        <v>0</v>
      </c>
      <c r="AM111" s="2">
        <f t="shared" si="96"/>
        <v>0</v>
      </c>
      <c r="AN111" s="11" t="e">
        <f t="shared" si="97"/>
        <v>#DIV/0!</v>
      </c>
      <c r="AP111" s="2">
        <f t="shared" si="98"/>
        <v>0</v>
      </c>
      <c r="AQ111" s="2">
        <f t="shared" si="99"/>
        <v>0</v>
      </c>
      <c r="AR111" s="2">
        <f t="shared" si="100"/>
        <v>0</v>
      </c>
      <c r="AS111" s="2">
        <f t="shared" si="101"/>
        <v>0</v>
      </c>
      <c r="AT111" s="11" t="e">
        <f t="shared" si="102"/>
        <v>#DIV/0!</v>
      </c>
    </row>
    <row r="112" spans="2:46" x14ac:dyDescent="0.25">
      <c r="B112" s="26" t="s">
        <v>95</v>
      </c>
      <c r="C112" s="27">
        <v>465</v>
      </c>
      <c r="D112" s="25">
        <f t="shared" si="103"/>
        <v>465</v>
      </c>
      <c r="E112" s="25">
        <f t="shared" si="64"/>
        <v>560</v>
      </c>
      <c r="F112" s="2">
        <f t="shared" si="65"/>
        <v>1.0625</v>
      </c>
      <c r="G112" s="3">
        <f t="shared" si="66"/>
        <v>494.0625</v>
      </c>
      <c r="H112" s="3">
        <f t="shared" si="67"/>
        <v>31.875</v>
      </c>
      <c r="I112" s="3">
        <f t="shared" si="84"/>
        <v>988.125</v>
      </c>
      <c r="J112" s="3">
        <f t="shared" si="85"/>
        <v>63.75</v>
      </c>
      <c r="K112" s="4">
        <f t="shared" si="68"/>
        <v>284580</v>
      </c>
      <c r="L112" s="4">
        <f t="shared" si="69"/>
        <v>18360</v>
      </c>
      <c r="M112" s="7">
        <f t="shared" si="70"/>
        <v>0</v>
      </c>
      <c r="N112" s="7">
        <f t="shared" si="71"/>
        <v>0</v>
      </c>
      <c r="O112" s="7">
        <f t="shared" si="72"/>
        <v>0</v>
      </c>
      <c r="P112" s="7">
        <f t="shared" si="86"/>
        <v>0</v>
      </c>
      <c r="Q112" s="9">
        <f t="shared" si="73"/>
        <v>0</v>
      </c>
      <c r="R112" s="9">
        <f t="shared" si="74"/>
        <v>0</v>
      </c>
      <c r="S112" s="9">
        <f t="shared" si="75"/>
        <v>0</v>
      </c>
      <c r="T112" s="1">
        <f t="shared" si="76"/>
        <v>0</v>
      </c>
      <c r="U112" s="9">
        <f t="shared" si="77"/>
        <v>0</v>
      </c>
      <c r="V112" s="9">
        <f t="shared" si="78"/>
        <v>0</v>
      </c>
      <c r="W112" s="1">
        <f t="shared" si="79"/>
        <v>0</v>
      </c>
      <c r="X112" s="9">
        <f t="shared" si="87"/>
        <v>0</v>
      </c>
      <c r="Y112" s="10">
        <f t="shared" si="88"/>
        <v>0</v>
      </c>
      <c r="Z112" s="10">
        <f t="shared" si="89"/>
        <v>0</v>
      </c>
      <c r="AA112" s="9">
        <f t="shared" si="90"/>
        <v>0</v>
      </c>
      <c r="AB112" s="36" t="e">
        <f t="shared" si="80"/>
        <v>#DIV/0!</v>
      </c>
      <c r="AC112" s="7">
        <f t="shared" si="81"/>
        <v>0</v>
      </c>
      <c r="AD112" s="44">
        <f t="shared" si="82"/>
        <v>0</v>
      </c>
      <c r="AE112" s="44">
        <f t="shared" si="83"/>
        <v>0</v>
      </c>
      <c r="AF112" s="44">
        <f t="shared" si="91"/>
        <v>0</v>
      </c>
      <c r="AG112" s="44">
        <f t="shared" si="92"/>
        <v>0</v>
      </c>
      <c r="AH112" s="61"/>
      <c r="AJ112" s="2">
        <f t="shared" si="93"/>
        <v>0</v>
      </c>
      <c r="AK112" s="2">
        <f t="shared" si="94"/>
        <v>0</v>
      </c>
      <c r="AL112" s="2">
        <f t="shared" si="95"/>
        <v>0</v>
      </c>
      <c r="AM112" s="2">
        <f t="shared" si="96"/>
        <v>0</v>
      </c>
      <c r="AN112" s="11" t="e">
        <f t="shared" si="97"/>
        <v>#DIV/0!</v>
      </c>
      <c r="AP112" s="2">
        <f t="shared" si="98"/>
        <v>0</v>
      </c>
      <c r="AQ112" s="2">
        <f t="shared" si="99"/>
        <v>0</v>
      </c>
      <c r="AR112" s="2">
        <f t="shared" si="100"/>
        <v>0</v>
      </c>
      <c r="AS112" s="2">
        <f t="shared" si="101"/>
        <v>0</v>
      </c>
      <c r="AT112" s="11" t="e">
        <f t="shared" si="102"/>
        <v>#DIV/0!</v>
      </c>
    </row>
    <row r="113" spans="2:46" x14ac:dyDescent="0.25">
      <c r="B113" s="26" t="s">
        <v>96</v>
      </c>
      <c r="C113" s="27">
        <v>470</v>
      </c>
      <c r="D113" s="25">
        <f t="shared" si="103"/>
        <v>469.99999999999994</v>
      </c>
      <c r="E113" s="25">
        <f t="shared" si="64"/>
        <v>565</v>
      </c>
      <c r="F113" s="2">
        <f t="shared" si="65"/>
        <v>1.0530973451327434</v>
      </c>
      <c r="G113" s="3">
        <f t="shared" si="66"/>
        <v>494.95575221238943</v>
      </c>
      <c r="H113" s="3">
        <f t="shared" si="67"/>
        <v>31.592920353982304</v>
      </c>
      <c r="I113" s="3">
        <f t="shared" si="84"/>
        <v>989.91150442477885</v>
      </c>
      <c r="J113" s="3">
        <f t="shared" si="85"/>
        <v>63.185840707964608</v>
      </c>
      <c r="K113" s="4">
        <f t="shared" si="68"/>
        <v>285094.51327433629</v>
      </c>
      <c r="L113" s="4">
        <f t="shared" si="69"/>
        <v>18197.522123893807</v>
      </c>
      <c r="M113" s="7">
        <f t="shared" si="70"/>
        <v>0</v>
      </c>
      <c r="N113" s="7">
        <f t="shared" si="71"/>
        <v>0</v>
      </c>
      <c r="O113" s="7">
        <f t="shared" si="72"/>
        <v>0</v>
      </c>
      <c r="P113" s="7">
        <f t="shared" si="86"/>
        <v>0</v>
      </c>
      <c r="Q113" s="9">
        <f t="shared" si="73"/>
        <v>0</v>
      </c>
      <c r="R113" s="9">
        <f t="shared" si="74"/>
        <v>0</v>
      </c>
      <c r="S113" s="9">
        <f t="shared" si="75"/>
        <v>0</v>
      </c>
      <c r="T113" s="1">
        <f t="shared" si="76"/>
        <v>0</v>
      </c>
      <c r="U113" s="9">
        <f t="shared" si="77"/>
        <v>0</v>
      </c>
      <c r="V113" s="9">
        <f t="shared" si="78"/>
        <v>0</v>
      </c>
      <c r="W113" s="1">
        <f t="shared" si="79"/>
        <v>0</v>
      </c>
      <c r="X113" s="9">
        <f t="shared" si="87"/>
        <v>0</v>
      </c>
      <c r="Y113" s="10">
        <f t="shared" si="88"/>
        <v>0</v>
      </c>
      <c r="Z113" s="10">
        <f t="shared" si="89"/>
        <v>0</v>
      </c>
      <c r="AA113" s="9">
        <f t="shared" si="90"/>
        <v>0</v>
      </c>
      <c r="AB113" s="36" t="e">
        <f t="shared" si="80"/>
        <v>#DIV/0!</v>
      </c>
      <c r="AC113" s="7">
        <f t="shared" si="81"/>
        <v>0</v>
      </c>
      <c r="AD113" s="44">
        <f t="shared" si="82"/>
        <v>0</v>
      </c>
      <c r="AE113" s="44">
        <f t="shared" si="83"/>
        <v>0</v>
      </c>
      <c r="AF113" s="44">
        <f t="shared" si="91"/>
        <v>0</v>
      </c>
      <c r="AG113" s="44">
        <f t="shared" si="92"/>
        <v>0</v>
      </c>
      <c r="AH113" s="61"/>
      <c r="AJ113" s="2">
        <f t="shared" si="93"/>
        <v>0</v>
      </c>
      <c r="AK113" s="2">
        <f t="shared" si="94"/>
        <v>0</v>
      </c>
      <c r="AL113" s="2">
        <f t="shared" si="95"/>
        <v>0</v>
      </c>
      <c r="AM113" s="2">
        <f t="shared" si="96"/>
        <v>0</v>
      </c>
      <c r="AN113" s="11" t="e">
        <f t="shared" si="97"/>
        <v>#DIV/0!</v>
      </c>
      <c r="AP113" s="2">
        <f t="shared" si="98"/>
        <v>0</v>
      </c>
      <c r="AQ113" s="2">
        <f t="shared" si="99"/>
        <v>0</v>
      </c>
      <c r="AR113" s="2">
        <f t="shared" si="100"/>
        <v>0</v>
      </c>
      <c r="AS113" s="2">
        <f t="shared" si="101"/>
        <v>0</v>
      </c>
      <c r="AT113" s="11" t="e">
        <f t="shared" si="102"/>
        <v>#DIV/0!</v>
      </c>
    </row>
    <row r="114" spans="2:46" x14ac:dyDescent="0.25">
      <c r="B114" s="26" t="s">
        <v>97</v>
      </c>
      <c r="C114" s="27">
        <v>475</v>
      </c>
      <c r="D114" s="25">
        <f t="shared" si="103"/>
        <v>475</v>
      </c>
      <c r="E114" s="25">
        <f t="shared" si="64"/>
        <v>570</v>
      </c>
      <c r="F114" s="2">
        <f t="shared" si="65"/>
        <v>1.0438596491228069</v>
      </c>
      <c r="G114" s="3">
        <f t="shared" si="66"/>
        <v>495.83333333333331</v>
      </c>
      <c r="H114" s="3">
        <f t="shared" si="67"/>
        <v>31.315789473684209</v>
      </c>
      <c r="I114" s="3">
        <f t="shared" si="84"/>
        <v>991.66666666666663</v>
      </c>
      <c r="J114" s="3">
        <f t="shared" si="85"/>
        <v>62.631578947368418</v>
      </c>
      <c r="K114" s="4">
        <f t="shared" si="68"/>
        <v>285600</v>
      </c>
      <c r="L114" s="4">
        <f t="shared" si="69"/>
        <v>18037.894736842103</v>
      </c>
      <c r="M114" s="7">
        <f t="shared" si="70"/>
        <v>0</v>
      </c>
      <c r="N114" s="7">
        <f t="shared" si="71"/>
        <v>0</v>
      </c>
      <c r="O114" s="7">
        <f t="shared" si="72"/>
        <v>0</v>
      </c>
      <c r="P114" s="7">
        <f t="shared" si="86"/>
        <v>0</v>
      </c>
      <c r="Q114" s="9">
        <f t="shared" si="73"/>
        <v>0</v>
      </c>
      <c r="R114" s="9">
        <f t="shared" si="74"/>
        <v>0</v>
      </c>
      <c r="S114" s="9">
        <f t="shared" si="75"/>
        <v>0</v>
      </c>
      <c r="T114" s="1">
        <f t="shared" si="76"/>
        <v>0</v>
      </c>
      <c r="U114" s="9">
        <f t="shared" si="77"/>
        <v>0</v>
      </c>
      <c r="V114" s="9">
        <f t="shared" si="78"/>
        <v>0</v>
      </c>
      <c r="W114" s="1">
        <f t="shared" si="79"/>
        <v>0</v>
      </c>
      <c r="X114" s="9">
        <f t="shared" si="87"/>
        <v>0</v>
      </c>
      <c r="Y114" s="10">
        <f t="shared" si="88"/>
        <v>0</v>
      </c>
      <c r="Z114" s="10">
        <f t="shared" si="89"/>
        <v>0</v>
      </c>
      <c r="AA114" s="9">
        <f t="shared" si="90"/>
        <v>0</v>
      </c>
      <c r="AB114" s="36" t="e">
        <f t="shared" si="80"/>
        <v>#DIV/0!</v>
      </c>
      <c r="AC114" s="7">
        <f t="shared" si="81"/>
        <v>0</v>
      </c>
      <c r="AD114" s="44">
        <f t="shared" si="82"/>
        <v>0</v>
      </c>
      <c r="AE114" s="44">
        <f t="shared" si="83"/>
        <v>0</v>
      </c>
      <c r="AF114" s="44">
        <f t="shared" si="91"/>
        <v>0</v>
      </c>
      <c r="AG114" s="44">
        <f t="shared" si="92"/>
        <v>0</v>
      </c>
      <c r="AH114" s="61"/>
      <c r="AJ114" s="2">
        <f t="shared" si="93"/>
        <v>0</v>
      </c>
      <c r="AK114" s="2">
        <f t="shared" si="94"/>
        <v>0</v>
      </c>
      <c r="AL114" s="2">
        <f t="shared" si="95"/>
        <v>0</v>
      </c>
      <c r="AM114" s="2">
        <f t="shared" si="96"/>
        <v>0</v>
      </c>
      <c r="AN114" s="11" t="e">
        <f t="shared" si="97"/>
        <v>#DIV/0!</v>
      </c>
      <c r="AP114" s="2">
        <f t="shared" si="98"/>
        <v>0</v>
      </c>
      <c r="AQ114" s="2">
        <f t="shared" si="99"/>
        <v>0</v>
      </c>
      <c r="AR114" s="2">
        <f t="shared" si="100"/>
        <v>0</v>
      </c>
      <c r="AS114" s="2">
        <f t="shared" si="101"/>
        <v>0</v>
      </c>
      <c r="AT114" s="11" t="e">
        <f t="shared" si="102"/>
        <v>#DIV/0!</v>
      </c>
    </row>
    <row r="115" spans="2:46" x14ac:dyDescent="0.25">
      <c r="B115" s="26" t="s">
        <v>98</v>
      </c>
      <c r="C115" s="27">
        <v>480</v>
      </c>
      <c r="D115" s="25">
        <f t="shared" si="103"/>
        <v>480</v>
      </c>
      <c r="E115" s="25">
        <f t="shared" si="64"/>
        <v>575</v>
      </c>
      <c r="F115" s="2">
        <f t="shared" si="65"/>
        <v>1.0347826086956522</v>
      </c>
      <c r="G115" s="3">
        <f t="shared" si="66"/>
        <v>496.69565217391306</v>
      </c>
      <c r="H115" s="3">
        <f t="shared" si="67"/>
        <v>31.043478260869566</v>
      </c>
      <c r="I115" s="3">
        <f t="shared" si="84"/>
        <v>993.39130434782612</v>
      </c>
      <c r="J115" s="3">
        <f t="shared" si="85"/>
        <v>62.086956521739133</v>
      </c>
      <c r="K115" s="4">
        <f t="shared" si="68"/>
        <v>286096.69565217395</v>
      </c>
      <c r="L115" s="4">
        <f t="shared" si="69"/>
        <v>17881.043478260872</v>
      </c>
      <c r="M115" s="7">
        <f t="shared" si="70"/>
        <v>0</v>
      </c>
      <c r="N115" s="7">
        <f t="shared" si="71"/>
        <v>0</v>
      </c>
      <c r="O115" s="7">
        <f t="shared" si="72"/>
        <v>0</v>
      </c>
      <c r="P115" s="7">
        <f t="shared" si="86"/>
        <v>0</v>
      </c>
      <c r="Q115" s="9">
        <f t="shared" si="73"/>
        <v>0</v>
      </c>
      <c r="R115" s="9">
        <f t="shared" si="74"/>
        <v>0</v>
      </c>
      <c r="S115" s="9">
        <f t="shared" si="75"/>
        <v>0</v>
      </c>
      <c r="T115" s="1">
        <f t="shared" si="76"/>
        <v>0</v>
      </c>
      <c r="U115" s="9">
        <f t="shared" si="77"/>
        <v>0</v>
      </c>
      <c r="V115" s="9">
        <f t="shared" si="78"/>
        <v>0</v>
      </c>
      <c r="W115" s="1">
        <f t="shared" si="79"/>
        <v>0</v>
      </c>
      <c r="X115" s="9">
        <f t="shared" si="87"/>
        <v>0</v>
      </c>
      <c r="Y115" s="10">
        <f t="shared" si="88"/>
        <v>0</v>
      </c>
      <c r="Z115" s="10">
        <f t="shared" si="89"/>
        <v>0</v>
      </c>
      <c r="AA115" s="9">
        <f t="shared" si="90"/>
        <v>0</v>
      </c>
      <c r="AB115" s="36" t="e">
        <f t="shared" si="80"/>
        <v>#DIV/0!</v>
      </c>
      <c r="AC115" s="7">
        <f t="shared" si="81"/>
        <v>0</v>
      </c>
      <c r="AD115" s="44">
        <f t="shared" si="82"/>
        <v>0</v>
      </c>
      <c r="AE115" s="44">
        <f t="shared" si="83"/>
        <v>0</v>
      </c>
      <c r="AF115" s="44">
        <f t="shared" si="91"/>
        <v>0</v>
      </c>
      <c r="AG115" s="44">
        <f t="shared" si="92"/>
        <v>0</v>
      </c>
      <c r="AH115" s="61"/>
      <c r="AJ115" s="2">
        <f t="shared" si="93"/>
        <v>0</v>
      </c>
      <c r="AK115" s="2">
        <f t="shared" si="94"/>
        <v>0</v>
      </c>
      <c r="AL115" s="2">
        <f t="shared" si="95"/>
        <v>0</v>
      </c>
      <c r="AM115" s="2">
        <f t="shared" si="96"/>
        <v>0</v>
      </c>
      <c r="AN115" s="11" t="e">
        <f t="shared" si="97"/>
        <v>#DIV/0!</v>
      </c>
      <c r="AP115" s="2">
        <f t="shared" si="98"/>
        <v>0</v>
      </c>
      <c r="AQ115" s="2">
        <f t="shared" si="99"/>
        <v>0</v>
      </c>
      <c r="AR115" s="2">
        <f t="shared" si="100"/>
        <v>0</v>
      </c>
      <c r="AS115" s="2">
        <f t="shared" si="101"/>
        <v>0</v>
      </c>
      <c r="AT115" s="11" t="e">
        <f t="shared" si="102"/>
        <v>#DIV/0!</v>
      </c>
    </row>
    <row r="116" spans="2:46" x14ac:dyDescent="0.25">
      <c r="B116" s="26" t="s">
        <v>99</v>
      </c>
      <c r="C116" s="27">
        <v>485</v>
      </c>
      <c r="D116" s="25">
        <f t="shared" si="103"/>
        <v>485.00000000000006</v>
      </c>
      <c r="E116" s="25">
        <f t="shared" ref="E116:E139" si="104">D116+$D$7+$D$8</f>
        <v>580</v>
      </c>
      <c r="F116" s="2">
        <f t="shared" ref="F116:F139" si="105">($D$10-$D$9-$D$12)/E116</f>
        <v>1.0258620689655173</v>
      </c>
      <c r="G116" s="3">
        <f t="shared" ref="G116:G139" si="106">C116*F116</f>
        <v>497.54310344827593</v>
      </c>
      <c r="H116" s="3">
        <f t="shared" ref="H116:H139" si="107">F116*$D$16</f>
        <v>30.77586206896552</v>
      </c>
      <c r="I116" s="3">
        <f t="shared" si="84"/>
        <v>995.08620689655186</v>
      </c>
      <c r="J116" s="3">
        <f t="shared" si="85"/>
        <v>61.551724137931039</v>
      </c>
      <c r="K116" s="4">
        <f t="shared" ref="K116:K139" si="108">I116*$D$14</f>
        <v>286584.82758620696</v>
      </c>
      <c r="L116" s="4">
        <f t="shared" ref="L116:L139" si="109">J116*$D$14</f>
        <v>17726.896551724138</v>
      </c>
      <c r="M116" s="7">
        <f t="shared" ref="M116:M139" si="110">K116*$W$16</f>
        <v>0</v>
      </c>
      <c r="N116" s="7">
        <f t="shared" ref="N116:N139" si="111">$W$11</f>
        <v>0</v>
      </c>
      <c r="O116" s="7">
        <f t="shared" ref="O116:O139" si="112">((L116/$D$16)*($D$7+$D$8))/60*$K$16</f>
        <v>0</v>
      </c>
      <c r="P116" s="7">
        <f t="shared" si="86"/>
        <v>0</v>
      </c>
      <c r="Q116" s="9">
        <f t="shared" ref="Q116:Q139" si="113">ROUND($K$12/100*K116*$K$10,2)</f>
        <v>0</v>
      </c>
      <c r="R116" s="9">
        <f t="shared" ref="R116:R139" si="114">K116*$K$4</f>
        <v>0</v>
      </c>
      <c r="S116" s="9">
        <f t="shared" ref="S116:S139" si="115">K116*$K$5</f>
        <v>0</v>
      </c>
      <c r="T116" s="1">
        <f t="shared" ref="T116:T139" si="116">$K$6</f>
        <v>0</v>
      </c>
      <c r="U116" s="9">
        <f t="shared" ref="U116:U139" si="117">$K$7</f>
        <v>0</v>
      </c>
      <c r="V116" s="9">
        <f t="shared" ref="V116:V139" si="118">$K$8</f>
        <v>0</v>
      </c>
      <c r="W116" s="1">
        <f t="shared" ref="W116:W139" si="119">$K$9</f>
        <v>0</v>
      </c>
      <c r="X116" s="9">
        <f t="shared" si="87"/>
        <v>0</v>
      </c>
      <c r="Y116" s="10">
        <f t="shared" si="88"/>
        <v>0</v>
      </c>
      <c r="Z116" s="10">
        <f t="shared" si="89"/>
        <v>0</v>
      </c>
      <c r="AA116" s="9">
        <f t="shared" si="90"/>
        <v>0</v>
      </c>
      <c r="AB116" s="36" t="e">
        <f t="shared" ref="AB116:AB139" si="120">AA116/X116</f>
        <v>#DIV/0!</v>
      </c>
      <c r="AC116" s="7">
        <f t="shared" ref="AC116:AC139" si="121">X116+AA116</f>
        <v>0</v>
      </c>
      <c r="AD116" s="44">
        <f t="shared" ref="AD116:AD139" si="122">AC116/K116</f>
        <v>0</v>
      </c>
      <c r="AE116" s="44">
        <f t="shared" ref="AE116:AE139" si="123">AC116/L116</f>
        <v>0</v>
      </c>
      <c r="AF116" s="44">
        <f t="shared" si="91"/>
        <v>0</v>
      </c>
      <c r="AG116" s="44">
        <f t="shared" si="92"/>
        <v>0</v>
      </c>
      <c r="AH116" s="61"/>
      <c r="AJ116" s="2">
        <f t="shared" si="93"/>
        <v>0</v>
      </c>
      <c r="AK116" s="2">
        <f t="shared" si="94"/>
        <v>0</v>
      </c>
      <c r="AL116" s="2">
        <f t="shared" si="95"/>
        <v>0</v>
      </c>
      <c r="AM116" s="2">
        <f t="shared" si="96"/>
        <v>0</v>
      </c>
      <c r="AN116" s="11" t="e">
        <f t="shared" si="97"/>
        <v>#DIV/0!</v>
      </c>
      <c r="AP116" s="2">
        <f t="shared" si="98"/>
        <v>0</v>
      </c>
      <c r="AQ116" s="2">
        <f t="shared" si="99"/>
        <v>0</v>
      </c>
      <c r="AR116" s="2">
        <f t="shared" si="100"/>
        <v>0</v>
      </c>
      <c r="AS116" s="2">
        <f t="shared" si="101"/>
        <v>0</v>
      </c>
      <c r="AT116" s="11" t="e">
        <f t="shared" si="102"/>
        <v>#DIV/0!</v>
      </c>
    </row>
    <row r="117" spans="2:46" x14ac:dyDescent="0.25">
      <c r="B117" s="26" t="s">
        <v>100</v>
      </c>
      <c r="C117" s="27">
        <v>490</v>
      </c>
      <c r="D117" s="25">
        <f t="shared" si="103"/>
        <v>489.99999999999994</v>
      </c>
      <c r="E117" s="25">
        <f t="shared" si="104"/>
        <v>585</v>
      </c>
      <c r="F117" s="2">
        <f t="shared" si="105"/>
        <v>1.017094017094017</v>
      </c>
      <c r="G117" s="3">
        <f t="shared" si="106"/>
        <v>498.37606837606836</v>
      </c>
      <c r="H117" s="3">
        <f t="shared" si="107"/>
        <v>30.512820512820511</v>
      </c>
      <c r="I117" s="3">
        <f t="shared" si="84"/>
        <v>996.75213675213672</v>
      </c>
      <c r="J117" s="3">
        <f t="shared" ref="J117:J139" si="124">H117*2</f>
        <v>61.025641025641022</v>
      </c>
      <c r="K117" s="4">
        <f t="shared" si="108"/>
        <v>287064.61538461538</v>
      </c>
      <c r="L117" s="4">
        <f t="shared" si="109"/>
        <v>17575.384615384613</v>
      </c>
      <c r="M117" s="7">
        <f t="shared" si="110"/>
        <v>0</v>
      </c>
      <c r="N117" s="7">
        <f t="shared" si="111"/>
        <v>0</v>
      </c>
      <c r="O117" s="7">
        <f t="shared" si="112"/>
        <v>0</v>
      </c>
      <c r="P117" s="7">
        <f t="shared" si="86"/>
        <v>0</v>
      </c>
      <c r="Q117" s="9">
        <f t="shared" si="113"/>
        <v>0</v>
      </c>
      <c r="R117" s="9">
        <f t="shared" si="114"/>
        <v>0</v>
      </c>
      <c r="S117" s="9">
        <f t="shared" si="115"/>
        <v>0</v>
      </c>
      <c r="T117" s="1">
        <f t="shared" si="116"/>
        <v>0</v>
      </c>
      <c r="U117" s="9">
        <f t="shared" si="117"/>
        <v>0</v>
      </c>
      <c r="V117" s="9">
        <f t="shared" si="118"/>
        <v>0</v>
      </c>
      <c r="W117" s="1">
        <f t="shared" si="119"/>
        <v>0</v>
      </c>
      <c r="X117" s="9">
        <f t="shared" si="87"/>
        <v>0</v>
      </c>
      <c r="Y117" s="10">
        <f t="shared" si="88"/>
        <v>0</v>
      </c>
      <c r="Z117" s="10">
        <f t="shared" si="89"/>
        <v>0</v>
      </c>
      <c r="AA117" s="9">
        <f t="shared" si="90"/>
        <v>0</v>
      </c>
      <c r="AB117" s="36" t="e">
        <f t="shared" si="120"/>
        <v>#DIV/0!</v>
      </c>
      <c r="AC117" s="7">
        <f t="shared" si="121"/>
        <v>0</v>
      </c>
      <c r="AD117" s="44">
        <f t="shared" si="122"/>
        <v>0</v>
      </c>
      <c r="AE117" s="44">
        <f t="shared" si="123"/>
        <v>0</v>
      </c>
      <c r="AF117" s="44">
        <f t="shared" si="91"/>
        <v>0</v>
      </c>
      <c r="AG117" s="44">
        <f t="shared" si="92"/>
        <v>0</v>
      </c>
      <c r="AH117" s="61"/>
      <c r="AJ117" s="2">
        <f t="shared" si="93"/>
        <v>0</v>
      </c>
      <c r="AK117" s="2">
        <f t="shared" si="94"/>
        <v>0</v>
      </c>
      <c r="AL117" s="2">
        <f t="shared" si="95"/>
        <v>0</v>
      </c>
      <c r="AM117" s="2">
        <f t="shared" si="96"/>
        <v>0</v>
      </c>
      <c r="AN117" s="11" t="e">
        <f t="shared" si="97"/>
        <v>#DIV/0!</v>
      </c>
      <c r="AP117" s="2">
        <f t="shared" si="98"/>
        <v>0</v>
      </c>
      <c r="AQ117" s="2">
        <f t="shared" si="99"/>
        <v>0</v>
      </c>
      <c r="AR117" s="2">
        <f t="shared" si="100"/>
        <v>0</v>
      </c>
      <c r="AS117" s="2">
        <f t="shared" si="101"/>
        <v>0</v>
      </c>
      <c r="AT117" s="11" t="e">
        <f t="shared" si="102"/>
        <v>#DIV/0!</v>
      </c>
    </row>
    <row r="118" spans="2:46" x14ac:dyDescent="0.25">
      <c r="B118" s="26" t="s">
        <v>101</v>
      </c>
      <c r="C118" s="27">
        <v>495</v>
      </c>
      <c r="D118" s="25">
        <f t="shared" si="103"/>
        <v>495</v>
      </c>
      <c r="E118" s="25">
        <f t="shared" si="104"/>
        <v>590</v>
      </c>
      <c r="F118" s="2">
        <f t="shared" si="105"/>
        <v>1.0084745762711864</v>
      </c>
      <c r="G118" s="3">
        <f t="shared" si="106"/>
        <v>499.19491525423729</v>
      </c>
      <c r="H118" s="3">
        <f t="shared" si="107"/>
        <v>30.254237288135592</v>
      </c>
      <c r="I118" s="3">
        <f t="shared" si="84"/>
        <v>998.38983050847457</v>
      </c>
      <c r="J118" s="3">
        <f t="shared" si="124"/>
        <v>60.508474576271183</v>
      </c>
      <c r="K118" s="4">
        <f t="shared" si="108"/>
        <v>287536.27118644066</v>
      </c>
      <c r="L118" s="4">
        <f t="shared" si="109"/>
        <v>17426.4406779661</v>
      </c>
      <c r="M118" s="7">
        <f t="shared" si="110"/>
        <v>0</v>
      </c>
      <c r="N118" s="7">
        <f t="shared" si="111"/>
        <v>0</v>
      </c>
      <c r="O118" s="7">
        <f t="shared" si="112"/>
        <v>0</v>
      </c>
      <c r="P118" s="7">
        <f t="shared" si="86"/>
        <v>0</v>
      </c>
      <c r="Q118" s="9">
        <f t="shared" si="113"/>
        <v>0</v>
      </c>
      <c r="R118" s="9">
        <f t="shared" si="114"/>
        <v>0</v>
      </c>
      <c r="S118" s="9">
        <f t="shared" si="115"/>
        <v>0</v>
      </c>
      <c r="T118" s="1">
        <f t="shared" si="116"/>
        <v>0</v>
      </c>
      <c r="U118" s="9">
        <f t="shared" si="117"/>
        <v>0</v>
      </c>
      <c r="V118" s="9">
        <f t="shared" si="118"/>
        <v>0</v>
      </c>
      <c r="W118" s="1">
        <f t="shared" si="119"/>
        <v>0</v>
      </c>
      <c r="X118" s="9">
        <f t="shared" si="87"/>
        <v>0</v>
      </c>
      <c r="Y118" s="10">
        <f t="shared" si="88"/>
        <v>0</v>
      </c>
      <c r="Z118" s="10">
        <f t="shared" si="89"/>
        <v>0</v>
      </c>
      <c r="AA118" s="9">
        <f t="shared" si="90"/>
        <v>0</v>
      </c>
      <c r="AB118" s="36" t="e">
        <f t="shared" si="120"/>
        <v>#DIV/0!</v>
      </c>
      <c r="AC118" s="7">
        <f t="shared" si="121"/>
        <v>0</v>
      </c>
      <c r="AD118" s="44">
        <f t="shared" si="122"/>
        <v>0</v>
      </c>
      <c r="AE118" s="44">
        <f t="shared" si="123"/>
        <v>0</v>
      </c>
      <c r="AF118" s="44">
        <f t="shared" si="91"/>
        <v>0</v>
      </c>
      <c r="AG118" s="44">
        <f t="shared" si="92"/>
        <v>0</v>
      </c>
      <c r="AH118" s="61"/>
      <c r="AJ118" s="2">
        <f t="shared" si="93"/>
        <v>0</v>
      </c>
      <c r="AK118" s="2">
        <f t="shared" si="94"/>
        <v>0</v>
      </c>
      <c r="AL118" s="2">
        <f t="shared" si="95"/>
        <v>0</v>
      </c>
      <c r="AM118" s="2">
        <f t="shared" si="96"/>
        <v>0</v>
      </c>
      <c r="AN118" s="11" t="e">
        <f t="shared" si="97"/>
        <v>#DIV/0!</v>
      </c>
      <c r="AP118" s="2">
        <f t="shared" si="98"/>
        <v>0</v>
      </c>
      <c r="AQ118" s="2">
        <f t="shared" si="99"/>
        <v>0</v>
      </c>
      <c r="AR118" s="2">
        <f t="shared" si="100"/>
        <v>0</v>
      </c>
      <c r="AS118" s="2">
        <f t="shared" si="101"/>
        <v>0</v>
      </c>
      <c r="AT118" s="11" t="e">
        <f t="shared" si="102"/>
        <v>#DIV/0!</v>
      </c>
    </row>
    <row r="119" spans="2:46" x14ac:dyDescent="0.25">
      <c r="B119" s="26" t="s">
        <v>102</v>
      </c>
      <c r="C119" s="27">
        <v>500</v>
      </c>
      <c r="D119" s="25">
        <f t="shared" si="103"/>
        <v>500</v>
      </c>
      <c r="E119" s="25">
        <f t="shared" si="104"/>
        <v>595</v>
      </c>
      <c r="F119" s="2">
        <f t="shared" si="105"/>
        <v>1</v>
      </c>
      <c r="G119" s="3">
        <f t="shared" si="106"/>
        <v>500</v>
      </c>
      <c r="H119" s="3">
        <f t="shared" si="107"/>
        <v>30</v>
      </c>
      <c r="I119" s="3">
        <f t="shared" si="84"/>
        <v>1000</v>
      </c>
      <c r="J119" s="3">
        <f t="shared" si="124"/>
        <v>60</v>
      </c>
      <c r="K119" s="4">
        <f t="shared" si="108"/>
        <v>288000</v>
      </c>
      <c r="L119" s="4">
        <f t="shared" si="109"/>
        <v>17280</v>
      </c>
      <c r="M119" s="7">
        <f t="shared" si="110"/>
        <v>0</v>
      </c>
      <c r="N119" s="7">
        <f t="shared" si="111"/>
        <v>0</v>
      </c>
      <c r="O119" s="7">
        <f t="shared" si="112"/>
        <v>0</v>
      </c>
      <c r="P119" s="7">
        <f t="shared" si="86"/>
        <v>0</v>
      </c>
      <c r="Q119" s="9">
        <f t="shared" si="113"/>
        <v>0</v>
      </c>
      <c r="R119" s="9">
        <f t="shared" si="114"/>
        <v>0</v>
      </c>
      <c r="S119" s="9">
        <f t="shared" si="115"/>
        <v>0</v>
      </c>
      <c r="T119" s="1">
        <f t="shared" si="116"/>
        <v>0</v>
      </c>
      <c r="U119" s="9">
        <f t="shared" si="117"/>
        <v>0</v>
      </c>
      <c r="V119" s="9">
        <f t="shared" si="118"/>
        <v>0</v>
      </c>
      <c r="W119" s="1">
        <f t="shared" si="119"/>
        <v>0</v>
      </c>
      <c r="X119" s="9">
        <f t="shared" si="87"/>
        <v>0</v>
      </c>
      <c r="Y119" s="10">
        <f t="shared" si="88"/>
        <v>0</v>
      </c>
      <c r="Z119" s="10">
        <f t="shared" si="89"/>
        <v>0</v>
      </c>
      <c r="AA119" s="9">
        <f t="shared" si="90"/>
        <v>0</v>
      </c>
      <c r="AB119" s="36" t="e">
        <f t="shared" si="120"/>
        <v>#DIV/0!</v>
      </c>
      <c r="AC119" s="7">
        <f t="shared" si="121"/>
        <v>0</v>
      </c>
      <c r="AD119" s="44">
        <f t="shared" si="122"/>
        <v>0</v>
      </c>
      <c r="AE119" s="44">
        <f t="shared" si="123"/>
        <v>0</v>
      </c>
      <c r="AF119" s="44">
        <f t="shared" si="91"/>
        <v>0</v>
      </c>
      <c r="AG119" s="44">
        <f t="shared" si="92"/>
        <v>0</v>
      </c>
      <c r="AH119" s="61"/>
      <c r="AJ119" s="2">
        <f t="shared" si="93"/>
        <v>0</v>
      </c>
      <c r="AK119" s="2">
        <f t="shared" si="94"/>
        <v>0</v>
      </c>
      <c r="AL119" s="2">
        <f t="shared" si="95"/>
        <v>0</v>
      </c>
      <c r="AM119" s="2">
        <f t="shared" si="96"/>
        <v>0</v>
      </c>
      <c r="AN119" s="11" t="e">
        <f t="shared" si="97"/>
        <v>#DIV/0!</v>
      </c>
      <c r="AP119" s="2">
        <f t="shared" si="98"/>
        <v>0</v>
      </c>
      <c r="AQ119" s="2">
        <f t="shared" si="99"/>
        <v>0</v>
      </c>
      <c r="AR119" s="2">
        <f t="shared" si="100"/>
        <v>0</v>
      </c>
      <c r="AS119" s="2">
        <f t="shared" si="101"/>
        <v>0</v>
      </c>
      <c r="AT119" s="11" t="e">
        <f t="shared" si="102"/>
        <v>#DIV/0!</v>
      </c>
    </row>
    <row r="120" spans="2:46" x14ac:dyDescent="0.25">
      <c r="B120" s="26" t="s">
        <v>103</v>
      </c>
      <c r="C120" s="27">
        <v>505</v>
      </c>
      <c r="D120" s="25">
        <f t="shared" si="103"/>
        <v>504.99999999999994</v>
      </c>
      <c r="E120" s="25">
        <f t="shared" si="104"/>
        <v>600</v>
      </c>
      <c r="F120" s="2">
        <f t="shared" si="105"/>
        <v>0.9916666666666667</v>
      </c>
      <c r="G120" s="3">
        <f t="shared" si="106"/>
        <v>500.79166666666669</v>
      </c>
      <c r="H120" s="3">
        <f t="shared" si="107"/>
        <v>29.75</v>
      </c>
      <c r="I120" s="3">
        <f t="shared" si="84"/>
        <v>1001.5833333333334</v>
      </c>
      <c r="J120" s="3">
        <f t="shared" si="124"/>
        <v>59.5</v>
      </c>
      <c r="K120" s="4">
        <f t="shared" si="108"/>
        <v>288456</v>
      </c>
      <c r="L120" s="4">
        <f t="shared" si="109"/>
        <v>17136</v>
      </c>
      <c r="M120" s="7">
        <f t="shared" si="110"/>
        <v>0</v>
      </c>
      <c r="N120" s="7">
        <f t="shared" si="111"/>
        <v>0</v>
      </c>
      <c r="O120" s="7">
        <f t="shared" si="112"/>
        <v>0</v>
      </c>
      <c r="P120" s="7">
        <f t="shared" si="86"/>
        <v>0</v>
      </c>
      <c r="Q120" s="9">
        <f t="shared" si="113"/>
        <v>0</v>
      </c>
      <c r="R120" s="9">
        <f t="shared" si="114"/>
        <v>0</v>
      </c>
      <c r="S120" s="9">
        <f t="shared" si="115"/>
        <v>0</v>
      </c>
      <c r="T120" s="1">
        <f t="shared" si="116"/>
        <v>0</v>
      </c>
      <c r="U120" s="9">
        <f t="shared" si="117"/>
        <v>0</v>
      </c>
      <c r="V120" s="9">
        <f t="shared" si="118"/>
        <v>0</v>
      </c>
      <c r="W120" s="1">
        <f t="shared" si="119"/>
        <v>0</v>
      </c>
      <c r="X120" s="9">
        <f t="shared" si="87"/>
        <v>0</v>
      </c>
      <c r="Y120" s="10">
        <f t="shared" si="88"/>
        <v>0</v>
      </c>
      <c r="Z120" s="10">
        <f t="shared" si="89"/>
        <v>0</v>
      </c>
      <c r="AA120" s="9">
        <f t="shared" si="90"/>
        <v>0</v>
      </c>
      <c r="AB120" s="36" t="e">
        <f t="shared" si="120"/>
        <v>#DIV/0!</v>
      </c>
      <c r="AC120" s="7">
        <f t="shared" si="121"/>
        <v>0</v>
      </c>
      <c r="AD120" s="44">
        <f t="shared" si="122"/>
        <v>0</v>
      </c>
      <c r="AE120" s="44">
        <f t="shared" si="123"/>
        <v>0</v>
      </c>
      <c r="AF120" s="44">
        <f t="shared" si="91"/>
        <v>0</v>
      </c>
      <c r="AG120" s="44">
        <f t="shared" si="92"/>
        <v>0</v>
      </c>
      <c r="AH120" s="61"/>
      <c r="AJ120" s="2">
        <f t="shared" si="93"/>
        <v>0</v>
      </c>
      <c r="AK120" s="2">
        <f t="shared" si="94"/>
        <v>0</v>
      </c>
      <c r="AL120" s="2">
        <f t="shared" si="95"/>
        <v>0</v>
      </c>
      <c r="AM120" s="2">
        <f t="shared" si="96"/>
        <v>0</v>
      </c>
      <c r="AN120" s="11" t="e">
        <f t="shared" si="97"/>
        <v>#DIV/0!</v>
      </c>
      <c r="AP120" s="2">
        <f t="shared" si="98"/>
        <v>0</v>
      </c>
      <c r="AQ120" s="2">
        <f t="shared" si="99"/>
        <v>0</v>
      </c>
      <c r="AR120" s="2">
        <f t="shared" si="100"/>
        <v>0</v>
      </c>
      <c r="AS120" s="2">
        <f t="shared" si="101"/>
        <v>0</v>
      </c>
      <c r="AT120" s="11" t="e">
        <f t="shared" si="102"/>
        <v>#DIV/0!</v>
      </c>
    </row>
    <row r="121" spans="2:46" x14ac:dyDescent="0.25">
      <c r="B121" s="26" t="s">
        <v>104</v>
      </c>
      <c r="C121" s="27">
        <v>510</v>
      </c>
      <c r="D121" s="25">
        <f t="shared" si="103"/>
        <v>510</v>
      </c>
      <c r="E121" s="25">
        <f t="shared" si="104"/>
        <v>605</v>
      </c>
      <c r="F121" s="2">
        <f t="shared" si="105"/>
        <v>0.98347107438016534</v>
      </c>
      <c r="G121" s="3">
        <f t="shared" si="106"/>
        <v>501.57024793388433</v>
      </c>
      <c r="H121" s="3">
        <f t="shared" si="107"/>
        <v>29.504132231404959</v>
      </c>
      <c r="I121" s="3">
        <f t="shared" si="84"/>
        <v>1003.1404958677687</v>
      </c>
      <c r="J121" s="3">
        <f t="shared" si="124"/>
        <v>59.008264462809919</v>
      </c>
      <c r="K121" s="4">
        <f t="shared" si="108"/>
        <v>288904.4628099174</v>
      </c>
      <c r="L121" s="4">
        <f t="shared" si="109"/>
        <v>16994.380165289258</v>
      </c>
      <c r="M121" s="7">
        <f t="shared" si="110"/>
        <v>0</v>
      </c>
      <c r="N121" s="7">
        <f t="shared" si="111"/>
        <v>0</v>
      </c>
      <c r="O121" s="7">
        <f t="shared" si="112"/>
        <v>0</v>
      </c>
      <c r="P121" s="7">
        <f t="shared" si="86"/>
        <v>0</v>
      </c>
      <c r="Q121" s="9">
        <f t="shared" si="113"/>
        <v>0</v>
      </c>
      <c r="R121" s="9">
        <f t="shared" si="114"/>
        <v>0</v>
      </c>
      <c r="S121" s="9">
        <f t="shared" si="115"/>
        <v>0</v>
      </c>
      <c r="T121" s="1">
        <f t="shared" si="116"/>
        <v>0</v>
      </c>
      <c r="U121" s="9">
        <f t="shared" si="117"/>
        <v>0</v>
      </c>
      <c r="V121" s="9">
        <f t="shared" si="118"/>
        <v>0</v>
      </c>
      <c r="W121" s="1">
        <f t="shared" si="119"/>
        <v>0</v>
      </c>
      <c r="X121" s="9">
        <f t="shared" si="87"/>
        <v>0</v>
      </c>
      <c r="Y121" s="10">
        <f t="shared" si="88"/>
        <v>0</v>
      </c>
      <c r="Z121" s="10">
        <f t="shared" si="89"/>
        <v>0</v>
      </c>
      <c r="AA121" s="9">
        <f t="shared" si="90"/>
        <v>0</v>
      </c>
      <c r="AB121" s="36" t="e">
        <f t="shared" si="120"/>
        <v>#DIV/0!</v>
      </c>
      <c r="AC121" s="7">
        <f t="shared" si="121"/>
        <v>0</v>
      </c>
      <c r="AD121" s="44">
        <f t="shared" si="122"/>
        <v>0</v>
      </c>
      <c r="AE121" s="44">
        <f t="shared" si="123"/>
        <v>0</v>
      </c>
      <c r="AF121" s="44">
        <f t="shared" si="91"/>
        <v>0</v>
      </c>
      <c r="AG121" s="44">
        <f t="shared" si="92"/>
        <v>0</v>
      </c>
      <c r="AH121" s="61"/>
      <c r="AJ121" s="2">
        <f t="shared" si="93"/>
        <v>0</v>
      </c>
      <c r="AK121" s="2">
        <f t="shared" si="94"/>
        <v>0</v>
      </c>
      <c r="AL121" s="2">
        <f t="shared" si="95"/>
        <v>0</v>
      </c>
      <c r="AM121" s="2">
        <f t="shared" si="96"/>
        <v>0</v>
      </c>
      <c r="AN121" s="11" t="e">
        <f t="shared" si="97"/>
        <v>#DIV/0!</v>
      </c>
      <c r="AP121" s="2">
        <f t="shared" si="98"/>
        <v>0</v>
      </c>
      <c r="AQ121" s="2">
        <f t="shared" si="99"/>
        <v>0</v>
      </c>
      <c r="AR121" s="2">
        <f t="shared" si="100"/>
        <v>0</v>
      </c>
      <c r="AS121" s="2">
        <f t="shared" si="101"/>
        <v>0</v>
      </c>
      <c r="AT121" s="11" t="e">
        <f t="shared" si="102"/>
        <v>#DIV/0!</v>
      </c>
    </row>
    <row r="122" spans="2:46" x14ac:dyDescent="0.25">
      <c r="B122" s="26" t="s">
        <v>105</v>
      </c>
      <c r="C122" s="27">
        <v>515</v>
      </c>
      <c r="D122" s="25">
        <f t="shared" si="103"/>
        <v>515</v>
      </c>
      <c r="E122" s="25">
        <f t="shared" si="104"/>
        <v>610</v>
      </c>
      <c r="F122" s="2">
        <f t="shared" si="105"/>
        <v>0.97540983606557374</v>
      </c>
      <c r="G122" s="3">
        <f t="shared" si="106"/>
        <v>502.3360655737705</v>
      </c>
      <c r="H122" s="3">
        <f t="shared" si="107"/>
        <v>29.262295081967213</v>
      </c>
      <c r="I122" s="3">
        <f t="shared" si="84"/>
        <v>1004.672131147541</v>
      </c>
      <c r="J122" s="3">
        <f t="shared" si="124"/>
        <v>58.524590163934427</v>
      </c>
      <c r="K122" s="4">
        <f t="shared" si="108"/>
        <v>289345.57377049181</v>
      </c>
      <c r="L122" s="4">
        <f t="shared" si="109"/>
        <v>16855.081967213115</v>
      </c>
      <c r="M122" s="7">
        <f t="shared" si="110"/>
        <v>0</v>
      </c>
      <c r="N122" s="7">
        <f t="shared" si="111"/>
        <v>0</v>
      </c>
      <c r="O122" s="7">
        <f t="shared" si="112"/>
        <v>0</v>
      </c>
      <c r="P122" s="7">
        <f t="shared" si="86"/>
        <v>0</v>
      </c>
      <c r="Q122" s="9">
        <f t="shared" si="113"/>
        <v>0</v>
      </c>
      <c r="R122" s="9">
        <f t="shared" si="114"/>
        <v>0</v>
      </c>
      <c r="S122" s="9">
        <f t="shared" si="115"/>
        <v>0</v>
      </c>
      <c r="T122" s="1">
        <f t="shared" si="116"/>
        <v>0</v>
      </c>
      <c r="U122" s="9">
        <f t="shared" si="117"/>
        <v>0</v>
      </c>
      <c r="V122" s="9">
        <f t="shared" si="118"/>
        <v>0</v>
      </c>
      <c r="W122" s="1">
        <f t="shared" si="119"/>
        <v>0</v>
      </c>
      <c r="X122" s="9">
        <f t="shared" si="87"/>
        <v>0</v>
      </c>
      <c r="Y122" s="10">
        <f t="shared" si="88"/>
        <v>0</v>
      </c>
      <c r="Z122" s="10">
        <f t="shared" si="89"/>
        <v>0</v>
      </c>
      <c r="AA122" s="9">
        <f t="shared" si="90"/>
        <v>0</v>
      </c>
      <c r="AB122" s="36" t="e">
        <f t="shared" si="120"/>
        <v>#DIV/0!</v>
      </c>
      <c r="AC122" s="7">
        <f t="shared" si="121"/>
        <v>0</v>
      </c>
      <c r="AD122" s="44">
        <f t="shared" si="122"/>
        <v>0</v>
      </c>
      <c r="AE122" s="44">
        <f t="shared" si="123"/>
        <v>0</v>
      </c>
      <c r="AF122" s="44">
        <f t="shared" si="91"/>
        <v>0</v>
      </c>
      <c r="AG122" s="44">
        <f t="shared" si="92"/>
        <v>0</v>
      </c>
      <c r="AH122" s="61"/>
      <c r="AJ122" s="2">
        <f t="shared" si="93"/>
        <v>0</v>
      </c>
      <c r="AK122" s="2">
        <f t="shared" si="94"/>
        <v>0</v>
      </c>
      <c r="AL122" s="2">
        <f t="shared" si="95"/>
        <v>0</v>
      </c>
      <c r="AM122" s="2">
        <f t="shared" si="96"/>
        <v>0</v>
      </c>
      <c r="AN122" s="11" t="e">
        <f t="shared" si="97"/>
        <v>#DIV/0!</v>
      </c>
      <c r="AP122" s="2">
        <f t="shared" si="98"/>
        <v>0</v>
      </c>
      <c r="AQ122" s="2">
        <f t="shared" si="99"/>
        <v>0</v>
      </c>
      <c r="AR122" s="2">
        <f t="shared" si="100"/>
        <v>0</v>
      </c>
      <c r="AS122" s="2">
        <f t="shared" si="101"/>
        <v>0</v>
      </c>
      <c r="AT122" s="11" t="e">
        <f t="shared" si="102"/>
        <v>#DIV/0!</v>
      </c>
    </row>
    <row r="123" spans="2:46" x14ac:dyDescent="0.25">
      <c r="B123" s="26" t="s">
        <v>106</v>
      </c>
      <c r="C123" s="27">
        <v>520</v>
      </c>
      <c r="D123" s="25">
        <f t="shared" si="103"/>
        <v>520</v>
      </c>
      <c r="E123" s="25">
        <f t="shared" si="104"/>
        <v>615</v>
      </c>
      <c r="F123" s="2">
        <f t="shared" si="105"/>
        <v>0.96747967479674801</v>
      </c>
      <c r="G123" s="3">
        <f t="shared" si="106"/>
        <v>503.08943089430898</v>
      </c>
      <c r="H123" s="3">
        <f t="shared" si="107"/>
        <v>29.024390243902442</v>
      </c>
      <c r="I123" s="3">
        <f t="shared" si="84"/>
        <v>1006.178861788618</v>
      </c>
      <c r="J123" s="3">
        <f t="shared" si="124"/>
        <v>58.048780487804883</v>
      </c>
      <c r="K123" s="4">
        <f t="shared" si="108"/>
        <v>289779.51219512196</v>
      </c>
      <c r="L123" s="4">
        <f t="shared" si="109"/>
        <v>16718.048780487807</v>
      </c>
      <c r="M123" s="7">
        <f t="shared" si="110"/>
        <v>0</v>
      </c>
      <c r="N123" s="7">
        <f t="shared" si="111"/>
        <v>0</v>
      </c>
      <c r="O123" s="7">
        <f t="shared" si="112"/>
        <v>0</v>
      </c>
      <c r="P123" s="7">
        <f t="shared" si="86"/>
        <v>0</v>
      </c>
      <c r="Q123" s="9">
        <f t="shared" si="113"/>
        <v>0</v>
      </c>
      <c r="R123" s="9">
        <f t="shared" si="114"/>
        <v>0</v>
      </c>
      <c r="S123" s="9">
        <f t="shared" si="115"/>
        <v>0</v>
      </c>
      <c r="T123" s="1">
        <f t="shared" si="116"/>
        <v>0</v>
      </c>
      <c r="U123" s="9">
        <f t="shared" si="117"/>
        <v>0</v>
      </c>
      <c r="V123" s="9">
        <f t="shared" si="118"/>
        <v>0</v>
      </c>
      <c r="W123" s="1">
        <f t="shared" si="119"/>
        <v>0</v>
      </c>
      <c r="X123" s="9">
        <f t="shared" si="87"/>
        <v>0</v>
      </c>
      <c r="Y123" s="10">
        <f t="shared" si="88"/>
        <v>0</v>
      </c>
      <c r="Z123" s="10">
        <f t="shared" si="89"/>
        <v>0</v>
      </c>
      <c r="AA123" s="9">
        <f t="shared" si="90"/>
        <v>0</v>
      </c>
      <c r="AB123" s="36" t="e">
        <f t="shared" si="120"/>
        <v>#DIV/0!</v>
      </c>
      <c r="AC123" s="7">
        <f t="shared" si="121"/>
        <v>0</v>
      </c>
      <c r="AD123" s="44">
        <f t="shared" si="122"/>
        <v>0</v>
      </c>
      <c r="AE123" s="44">
        <f t="shared" si="123"/>
        <v>0</v>
      </c>
      <c r="AF123" s="44">
        <f t="shared" si="91"/>
        <v>0</v>
      </c>
      <c r="AG123" s="44">
        <f t="shared" si="92"/>
        <v>0</v>
      </c>
      <c r="AH123" s="61"/>
      <c r="AJ123" s="2">
        <f t="shared" si="93"/>
        <v>0</v>
      </c>
      <c r="AK123" s="2">
        <f t="shared" si="94"/>
        <v>0</v>
      </c>
      <c r="AL123" s="2">
        <f t="shared" si="95"/>
        <v>0</v>
      </c>
      <c r="AM123" s="2">
        <f t="shared" si="96"/>
        <v>0</v>
      </c>
      <c r="AN123" s="11" t="e">
        <f t="shared" si="97"/>
        <v>#DIV/0!</v>
      </c>
      <c r="AP123" s="2">
        <f t="shared" si="98"/>
        <v>0</v>
      </c>
      <c r="AQ123" s="2">
        <f t="shared" si="99"/>
        <v>0</v>
      </c>
      <c r="AR123" s="2">
        <f t="shared" si="100"/>
        <v>0</v>
      </c>
      <c r="AS123" s="2">
        <f t="shared" si="101"/>
        <v>0</v>
      </c>
      <c r="AT123" s="11" t="e">
        <f t="shared" si="102"/>
        <v>#DIV/0!</v>
      </c>
    </row>
    <row r="124" spans="2:46" x14ac:dyDescent="0.25">
      <c r="B124" s="26" t="s">
        <v>107</v>
      </c>
      <c r="C124" s="27">
        <v>525</v>
      </c>
      <c r="D124" s="25">
        <f t="shared" si="103"/>
        <v>525</v>
      </c>
      <c r="E124" s="25">
        <f t="shared" si="104"/>
        <v>620</v>
      </c>
      <c r="F124" s="2">
        <f t="shared" si="105"/>
        <v>0.95967741935483875</v>
      </c>
      <c r="G124" s="3">
        <f t="shared" si="106"/>
        <v>503.83064516129036</v>
      </c>
      <c r="H124" s="3">
        <f t="shared" si="107"/>
        <v>28.790322580645164</v>
      </c>
      <c r="I124" s="3">
        <f t="shared" si="84"/>
        <v>1007.6612903225807</v>
      </c>
      <c r="J124" s="3">
        <f t="shared" si="124"/>
        <v>57.580645161290327</v>
      </c>
      <c r="K124" s="4">
        <f t="shared" si="108"/>
        <v>290206.45161290327</v>
      </c>
      <c r="L124" s="4">
        <f t="shared" si="109"/>
        <v>16583.225806451614</v>
      </c>
      <c r="M124" s="7">
        <f t="shared" si="110"/>
        <v>0</v>
      </c>
      <c r="N124" s="7">
        <f t="shared" si="111"/>
        <v>0</v>
      </c>
      <c r="O124" s="7">
        <f t="shared" si="112"/>
        <v>0</v>
      </c>
      <c r="P124" s="7">
        <f t="shared" si="86"/>
        <v>0</v>
      </c>
      <c r="Q124" s="9">
        <f t="shared" si="113"/>
        <v>0</v>
      </c>
      <c r="R124" s="9">
        <f t="shared" si="114"/>
        <v>0</v>
      </c>
      <c r="S124" s="9">
        <f t="shared" si="115"/>
        <v>0</v>
      </c>
      <c r="T124" s="1">
        <f t="shared" si="116"/>
        <v>0</v>
      </c>
      <c r="U124" s="9">
        <f t="shared" si="117"/>
        <v>0</v>
      </c>
      <c r="V124" s="9">
        <f t="shared" si="118"/>
        <v>0</v>
      </c>
      <c r="W124" s="1">
        <f t="shared" si="119"/>
        <v>0</v>
      </c>
      <c r="X124" s="9">
        <f t="shared" si="87"/>
        <v>0</v>
      </c>
      <c r="Y124" s="10">
        <f t="shared" si="88"/>
        <v>0</v>
      </c>
      <c r="Z124" s="10">
        <f t="shared" si="89"/>
        <v>0</v>
      </c>
      <c r="AA124" s="9">
        <f t="shared" si="90"/>
        <v>0</v>
      </c>
      <c r="AB124" s="36" t="e">
        <f t="shared" si="120"/>
        <v>#DIV/0!</v>
      </c>
      <c r="AC124" s="7">
        <f t="shared" si="121"/>
        <v>0</v>
      </c>
      <c r="AD124" s="44">
        <f t="shared" si="122"/>
        <v>0</v>
      </c>
      <c r="AE124" s="44">
        <f t="shared" si="123"/>
        <v>0</v>
      </c>
      <c r="AF124" s="44">
        <f t="shared" si="91"/>
        <v>0</v>
      </c>
      <c r="AG124" s="44">
        <f t="shared" si="92"/>
        <v>0</v>
      </c>
      <c r="AH124" s="61"/>
      <c r="AJ124" s="2">
        <f t="shared" si="93"/>
        <v>0</v>
      </c>
      <c r="AK124" s="2">
        <f t="shared" si="94"/>
        <v>0</v>
      </c>
      <c r="AL124" s="2">
        <f t="shared" si="95"/>
        <v>0</v>
      </c>
      <c r="AM124" s="2">
        <f t="shared" si="96"/>
        <v>0</v>
      </c>
      <c r="AN124" s="11" t="e">
        <f t="shared" si="97"/>
        <v>#DIV/0!</v>
      </c>
      <c r="AP124" s="2">
        <f t="shared" si="98"/>
        <v>0</v>
      </c>
      <c r="AQ124" s="2">
        <f t="shared" si="99"/>
        <v>0</v>
      </c>
      <c r="AR124" s="2">
        <f t="shared" si="100"/>
        <v>0</v>
      </c>
      <c r="AS124" s="2">
        <f t="shared" si="101"/>
        <v>0</v>
      </c>
      <c r="AT124" s="11" t="e">
        <f t="shared" si="102"/>
        <v>#DIV/0!</v>
      </c>
    </row>
    <row r="125" spans="2:46" x14ac:dyDescent="0.25">
      <c r="B125" s="26" t="s">
        <v>108</v>
      </c>
      <c r="C125" s="27">
        <v>530</v>
      </c>
      <c r="D125" s="25">
        <f t="shared" si="103"/>
        <v>530</v>
      </c>
      <c r="E125" s="25">
        <f t="shared" si="104"/>
        <v>625</v>
      </c>
      <c r="F125" s="2">
        <f t="shared" si="105"/>
        <v>0.95199999999999996</v>
      </c>
      <c r="G125" s="3">
        <f t="shared" si="106"/>
        <v>504.56</v>
      </c>
      <c r="H125" s="3">
        <f t="shared" si="107"/>
        <v>28.56</v>
      </c>
      <c r="I125" s="3">
        <f t="shared" si="84"/>
        <v>1009.12</v>
      </c>
      <c r="J125" s="3">
        <f t="shared" si="124"/>
        <v>57.12</v>
      </c>
      <c r="K125" s="4">
        <f t="shared" si="108"/>
        <v>290626.56</v>
      </c>
      <c r="L125" s="4">
        <f t="shared" si="109"/>
        <v>16450.559999999998</v>
      </c>
      <c r="M125" s="7">
        <f t="shared" si="110"/>
        <v>0</v>
      </c>
      <c r="N125" s="7">
        <f t="shared" si="111"/>
        <v>0</v>
      </c>
      <c r="O125" s="7">
        <f t="shared" si="112"/>
        <v>0</v>
      </c>
      <c r="P125" s="7">
        <f t="shared" si="86"/>
        <v>0</v>
      </c>
      <c r="Q125" s="9">
        <f t="shared" si="113"/>
        <v>0</v>
      </c>
      <c r="R125" s="9">
        <f t="shared" si="114"/>
        <v>0</v>
      </c>
      <c r="S125" s="9">
        <f t="shared" si="115"/>
        <v>0</v>
      </c>
      <c r="T125" s="1">
        <f t="shared" si="116"/>
        <v>0</v>
      </c>
      <c r="U125" s="9">
        <f t="shared" si="117"/>
        <v>0</v>
      </c>
      <c r="V125" s="9">
        <f t="shared" si="118"/>
        <v>0</v>
      </c>
      <c r="W125" s="1">
        <f t="shared" si="119"/>
        <v>0</v>
      </c>
      <c r="X125" s="9">
        <f t="shared" si="87"/>
        <v>0</v>
      </c>
      <c r="Y125" s="10">
        <f t="shared" si="88"/>
        <v>0</v>
      </c>
      <c r="Z125" s="10">
        <f t="shared" si="89"/>
        <v>0</v>
      </c>
      <c r="AA125" s="9">
        <f t="shared" si="90"/>
        <v>0</v>
      </c>
      <c r="AB125" s="36" t="e">
        <f t="shared" si="120"/>
        <v>#DIV/0!</v>
      </c>
      <c r="AC125" s="7">
        <f t="shared" si="121"/>
        <v>0</v>
      </c>
      <c r="AD125" s="44">
        <f t="shared" si="122"/>
        <v>0</v>
      </c>
      <c r="AE125" s="44">
        <f t="shared" si="123"/>
        <v>0</v>
      </c>
      <c r="AF125" s="44">
        <f t="shared" si="91"/>
        <v>0</v>
      </c>
      <c r="AG125" s="44">
        <f t="shared" si="92"/>
        <v>0</v>
      </c>
      <c r="AH125" s="61"/>
      <c r="AJ125" s="2">
        <f t="shared" si="93"/>
        <v>0</v>
      </c>
      <c r="AK125" s="2">
        <f t="shared" si="94"/>
        <v>0</v>
      </c>
      <c r="AL125" s="2">
        <f t="shared" si="95"/>
        <v>0</v>
      </c>
      <c r="AM125" s="2">
        <f t="shared" si="96"/>
        <v>0</v>
      </c>
      <c r="AN125" s="11" t="e">
        <f t="shared" si="97"/>
        <v>#DIV/0!</v>
      </c>
      <c r="AP125" s="2">
        <f t="shared" si="98"/>
        <v>0</v>
      </c>
      <c r="AQ125" s="2">
        <f t="shared" si="99"/>
        <v>0</v>
      </c>
      <c r="AR125" s="2">
        <f t="shared" si="100"/>
        <v>0</v>
      </c>
      <c r="AS125" s="2">
        <f t="shared" si="101"/>
        <v>0</v>
      </c>
      <c r="AT125" s="11" t="e">
        <f t="shared" si="102"/>
        <v>#DIV/0!</v>
      </c>
    </row>
    <row r="126" spans="2:46" x14ac:dyDescent="0.25">
      <c r="B126" s="26" t="s">
        <v>109</v>
      </c>
      <c r="C126" s="27">
        <v>535</v>
      </c>
      <c r="D126" s="25">
        <f t="shared" si="103"/>
        <v>534.99999999999989</v>
      </c>
      <c r="E126" s="25">
        <f t="shared" si="104"/>
        <v>629.99999999999989</v>
      </c>
      <c r="F126" s="2">
        <f t="shared" si="105"/>
        <v>0.94444444444444464</v>
      </c>
      <c r="G126" s="3">
        <f t="shared" si="106"/>
        <v>505.27777777777789</v>
      </c>
      <c r="H126" s="3">
        <f t="shared" si="107"/>
        <v>28.333333333333339</v>
      </c>
      <c r="I126" s="3">
        <f t="shared" si="84"/>
        <v>1010.5555555555558</v>
      </c>
      <c r="J126" s="3">
        <f t="shared" si="124"/>
        <v>56.666666666666679</v>
      </c>
      <c r="K126" s="4">
        <f t="shared" si="108"/>
        <v>291040.00000000006</v>
      </c>
      <c r="L126" s="4">
        <f t="shared" si="109"/>
        <v>16320.000000000004</v>
      </c>
      <c r="M126" s="7">
        <f t="shared" si="110"/>
        <v>0</v>
      </c>
      <c r="N126" s="7">
        <f t="shared" si="111"/>
        <v>0</v>
      </c>
      <c r="O126" s="7">
        <f t="shared" si="112"/>
        <v>0</v>
      </c>
      <c r="P126" s="7">
        <f t="shared" si="86"/>
        <v>0</v>
      </c>
      <c r="Q126" s="9">
        <f t="shared" si="113"/>
        <v>0</v>
      </c>
      <c r="R126" s="9">
        <f t="shared" si="114"/>
        <v>0</v>
      </c>
      <c r="S126" s="9">
        <f t="shared" si="115"/>
        <v>0</v>
      </c>
      <c r="T126" s="1">
        <f t="shared" si="116"/>
        <v>0</v>
      </c>
      <c r="U126" s="9">
        <f t="shared" si="117"/>
        <v>0</v>
      </c>
      <c r="V126" s="9">
        <f t="shared" si="118"/>
        <v>0</v>
      </c>
      <c r="W126" s="1">
        <f t="shared" si="119"/>
        <v>0</v>
      </c>
      <c r="X126" s="9">
        <f t="shared" si="87"/>
        <v>0</v>
      </c>
      <c r="Y126" s="10">
        <f t="shared" si="88"/>
        <v>0</v>
      </c>
      <c r="Z126" s="10">
        <f t="shared" si="89"/>
        <v>0</v>
      </c>
      <c r="AA126" s="9">
        <f t="shared" si="90"/>
        <v>0</v>
      </c>
      <c r="AB126" s="36" t="e">
        <f t="shared" si="120"/>
        <v>#DIV/0!</v>
      </c>
      <c r="AC126" s="7">
        <f t="shared" si="121"/>
        <v>0</v>
      </c>
      <c r="AD126" s="44">
        <f t="shared" si="122"/>
        <v>0</v>
      </c>
      <c r="AE126" s="44">
        <f t="shared" si="123"/>
        <v>0</v>
      </c>
      <c r="AF126" s="44">
        <f t="shared" si="91"/>
        <v>0</v>
      </c>
      <c r="AG126" s="44">
        <f t="shared" si="92"/>
        <v>0</v>
      </c>
      <c r="AH126" s="61"/>
      <c r="AJ126" s="2">
        <f t="shared" si="93"/>
        <v>0</v>
      </c>
      <c r="AK126" s="2">
        <f t="shared" si="94"/>
        <v>0</v>
      </c>
      <c r="AL126" s="2">
        <f t="shared" si="95"/>
        <v>0</v>
      </c>
      <c r="AM126" s="2">
        <f t="shared" si="96"/>
        <v>0</v>
      </c>
      <c r="AN126" s="11" t="e">
        <f t="shared" si="97"/>
        <v>#DIV/0!</v>
      </c>
      <c r="AP126" s="2">
        <f t="shared" si="98"/>
        <v>0</v>
      </c>
      <c r="AQ126" s="2">
        <f t="shared" si="99"/>
        <v>0</v>
      </c>
      <c r="AR126" s="2">
        <f t="shared" si="100"/>
        <v>0</v>
      </c>
      <c r="AS126" s="2">
        <f t="shared" si="101"/>
        <v>0</v>
      </c>
      <c r="AT126" s="11" t="e">
        <f t="shared" si="102"/>
        <v>#DIV/0!</v>
      </c>
    </row>
    <row r="127" spans="2:46" x14ac:dyDescent="0.25">
      <c r="B127" s="26" t="s">
        <v>110</v>
      </c>
      <c r="C127" s="27">
        <v>540</v>
      </c>
      <c r="D127" s="25">
        <f t="shared" si="103"/>
        <v>540</v>
      </c>
      <c r="E127" s="25">
        <f t="shared" si="104"/>
        <v>635</v>
      </c>
      <c r="F127" s="2">
        <f t="shared" si="105"/>
        <v>0.93700787401574803</v>
      </c>
      <c r="G127" s="3">
        <f t="shared" si="106"/>
        <v>505.98425196850394</v>
      </c>
      <c r="H127" s="3">
        <f t="shared" si="107"/>
        <v>28.110236220472441</v>
      </c>
      <c r="I127" s="3">
        <f t="shared" si="84"/>
        <v>1011.9685039370079</v>
      </c>
      <c r="J127" s="3">
        <f t="shared" si="124"/>
        <v>56.220472440944881</v>
      </c>
      <c r="K127" s="4">
        <f t="shared" si="108"/>
        <v>291446.9291338583</v>
      </c>
      <c r="L127" s="4">
        <f t="shared" si="109"/>
        <v>16191.496062992126</v>
      </c>
      <c r="M127" s="7">
        <f t="shared" si="110"/>
        <v>0</v>
      </c>
      <c r="N127" s="7">
        <f t="shared" si="111"/>
        <v>0</v>
      </c>
      <c r="O127" s="7">
        <f t="shared" si="112"/>
        <v>0</v>
      </c>
      <c r="P127" s="7">
        <f t="shared" si="86"/>
        <v>0</v>
      </c>
      <c r="Q127" s="9">
        <f t="shared" si="113"/>
        <v>0</v>
      </c>
      <c r="R127" s="9">
        <f t="shared" si="114"/>
        <v>0</v>
      </c>
      <c r="S127" s="9">
        <f t="shared" si="115"/>
        <v>0</v>
      </c>
      <c r="T127" s="1">
        <f t="shared" si="116"/>
        <v>0</v>
      </c>
      <c r="U127" s="9">
        <f t="shared" si="117"/>
        <v>0</v>
      </c>
      <c r="V127" s="9">
        <f t="shared" si="118"/>
        <v>0</v>
      </c>
      <c r="W127" s="1">
        <f t="shared" si="119"/>
        <v>0</v>
      </c>
      <c r="X127" s="9">
        <f t="shared" si="87"/>
        <v>0</v>
      </c>
      <c r="Y127" s="10">
        <f t="shared" si="88"/>
        <v>0</v>
      </c>
      <c r="Z127" s="10">
        <f t="shared" si="89"/>
        <v>0</v>
      </c>
      <c r="AA127" s="9">
        <f t="shared" si="90"/>
        <v>0</v>
      </c>
      <c r="AB127" s="36" t="e">
        <f t="shared" si="120"/>
        <v>#DIV/0!</v>
      </c>
      <c r="AC127" s="7">
        <f t="shared" si="121"/>
        <v>0</v>
      </c>
      <c r="AD127" s="44">
        <f t="shared" si="122"/>
        <v>0</v>
      </c>
      <c r="AE127" s="44">
        <f t="shared" si="123"/>
        <v>0</v>
      </c>
      <c r="AF127" s="44">
        <f t="shared" si="91"/>
        <v>0</v>
      </c>
      <c r="AG127" s="44">
        <f t="shared" si="92"/>
        <v>0</v>
      </c>
      <c r="AH127" s="61"/>
      <c r="AJ127" s="2">
        <f t="shared" si="93"/>
        <v>0</v>
      </c>
      <c r="AK127" s="2">
        <f t="shared" si="94"/>
        <v>0</v>
      </c>
      <c r="AL127" s="2">
        <f t="shared" si="95"/>
        <v>0</v>
      </c>
      <c r="AM127" s="2">
        <f t="shared" si="96"/>
        <v>0</v>
      </c>
      <c r="AN127" s="11" t="e">
        <f t="shared" si="97"/>
        <v>#DIV/0!</v>
      </c>
      <c r="AP127" s="2">
        <f t="shared" si="98"/>
        <v>0</v>
      </c>
      <c r="AQ127" s="2">
        <f t="shared" si="99"/>
        <v>0</v>
      </c>
      <c r="AR127" s="2">
        <f t="shared" si="100"/>
        <v>0</v>
      </c>
      <c r="AS127" s="2">
        <f t="shared" si="101"/>
        <v>0</v>
      </c>
      <c r="AT127" s="11" t="e">
        <f t="shared" si="102"/>
        <v>#DIV/0!</v>
      </c>
    </row>
    <row r="128" spans="2:46" x14ac:dyDescent="0.25">
      <c r="B128" s="26" t="s">
        <v>111</v>
      </c>
      <c r="C128" s="27">
        <v>545</v>
      </c>
      <c r="D128" s="25">
        <f t="shared" si="103"/>
        <v>545</v>
      </c>
      <c r="E128" s="25">
        <f t="shared" si="104"/>
        <v>640</v>
      </c>
      <c r="F128" s="2">
        <f t="shared" si="105"/>
        <v>0.9296875</v>
      </c>
      <c r="G128" s="3">
        <f t="shared" si="106"/>
        <v>506.6796875</v>
      </c>
      <c r="H128" s="3">
        <f t="shared" si="107"/>
        <v>27.890625</v>
      </c>
      <c r="I128" s="3">
        <f t="shared" si="84"/>
        <v>1013.359375</v>
      </c>
      <c r="J128" s="3">
        <f t="shared" si="124"/>
        <v>55.78125</v>
      </c>
      <c r="K128" s="4">
        <f t="shared" si="108"/>
        <v>291847.5</v>
      </c>
      <c r="L128" s="4">
        <f t="shared" si="109"/>
        <v>16065</v>
      </c>
      <c r="M128" s="7">
        <f t="shared" si="110"/>
        <v>0</v>
      </c>
      <c r="N128" s="7">
        <f t="shared" si="111"/>
        <v>0</v>
      </c>
      <c r="O128" s="7">
        <f t="shared" si="112"/>
        <v>0</v>
      </c>
      <c r="P128" s="7">
        <f t="shared" si="86"/>
        <v>0</v>
      </c>
      <c r="Q128" s="9">
        <f t="shared" si="113"/>
        <v>0</v>
      </c>
      <c r="R128" s="9">
        <f t="shared" si="114"/>
        <v>0</v>
      </c>
      <c r="S128" s="9">
        <f t="shared" si="115"/>
        <v>0</v>
      </c>
      <c r="T128" s="1">
        <f t="shared" si="116"/>
        <v>0</v>
      </c>
      <c r="U128" s="9">
        <f t="shared" si="117"/>
        <v>0</v>
      </c>
      <c r="V128" s="9">
        <f t="shared" si="118"/>
        <v>0</v>
      </c>
      <c r="W128" s="1">
        <f t="shared" si="119"/>
        <v>0</v>
      </c>
      <c r="X128" s="9">
        <f t="shared" si="87"/>
        <v>0</v>
      </c>
      <c r="Y128" s="10">
        <f t="shared" si="88"/>
        <v>0</v>
      </c>
      <c r="Z128" s="10">
        <f t="shared" si="89"/>
        <v>0</v>
      </c>
      <c r="AA128" s="9">
        <f t="shared" si="90"/>
        <v>0</v>
      </c>
      <c r="AB128" s="36" t="e">
        <f t="shared" si="120"/>
        <v>#DIV/0!</v>
      </c>
      <c r="AC128" s="7">
        <f t="shared" si="121"/>
        <v>0</v>
      </c>
      <c r="AD128" s="44">
        <f t="shared" si="122"/>
        <v>0</v>
      </c>
      <c r="AE128" s="44">
        <f t="shared" si="123"/>
        <v>0</v>
      </c>
      <c r="AF128" s="44">
        <f t="shared" si="91"/>
        <v>0</v>
      </c>
      <c r="AG128" s="44">
        <f t="shared" si="92"/>
        <v>0</v>
      </c>
      <c r="AH128" s="61"/>
      <c r="AJ128" s="2">
        <f t="shared" si="93"/>
        <v>0</v>
      </c>
      <c r="AK128" s="2">
        <f t="shared" si="94"/>
        <v>0</v>
      </c>
      <c r="AL128" s="2">
        <f t="shared" si="95"/>
        <v>0</v>
      </c>
      <c r="AM128" s="2">
        <f t="shared" si="96"/>
        <v>0</v>
      </c>
      <c r="AN128" s="11" t="e">
        <f t="shared" si="97"/>
        <v>#DIV/0!</v>
      </c>
      <c r="AP128" s="2">
        <f t="shared" si="98"/>
        <v>0</v>
      </c>
      <c r="AQ128" s="2">
        <f t="shared" si="99"/>
        <v>0</v>
      </c>
      <c r="AR128" s="2">
        <f t="shared" si="100"/>
        <v>0</v>
      </c>
      <c r="AS128" s="2">
        <f t="shared" si="101"/>
        <v>0</v>
      </c>
      <c r="AT128" s="11" t="e">
        <f t="shared" si="102"/>
        <v>#DIV/0!</v>
      </c>
    </row>
    <row r="129" spans="2:46" x14ac:dyDescent="0.25">
      <c r="B129" s="26" t="s">
        <v>112</v>
      </c>
      <c r="C129" s="27">
        <v>550</v>
      </c>
      <c r="D129" s="25">
        <f t="shared" si="103"/>
        <v>550</v>
      </c>
      <c r="E129" s="25">
        <f t="shared" si="104"/>
        <v>645</v>
      </c>
      <c r="F129" s="2">
        <f t="shared" si="105"/>
        <v>0.92248062015503873</v>
      </c>
      <c r="G129" s="3">
        <f t="shared" si="106"/>
        <v>507.36434108527129</v>
      </c>
      <c r="H129" s="3">
        <f t="shared" si="107"/>
        <v>27.674418604651162</v>
      </c>
      <c r="I129" s="3">
        <f t="shared" si="84"/>
        <v>1014.7286821705426</v>
      </c>
      <c r="J129" s="3">
        <f t="shared" si="124"/>
        <v>55.348837209302324</v>
      </c>
      <c r="K129" s="4">
        <f t="shared" si="108"/>
        <v>292241.86046511628</v>
      </c>
      <c r="L129" s="4">
        <f t="shared" si="109"/>
        <v>15940.465116279069</v>
      </c>
      <c r="M129" s="7">
        <f t="shared" si="110"/>
        <v>0</v>
      </c>
      <c r="N129" s="7">
        <f t="shared" si="111"/>
        <v>0</v>
      </c>
      <c r="O129" s="7">
        <f t="shared" si="112"/>
        <v>0</v>
      </c>
      <c r="P129" s="7">
        <f t="shared" si="86"/>
        <v>0</v>
      </c>
      <c r="Q129" s="9">
        <f t="shared" si="113"/>
        <v>0</v>
      </c>
      <c r="R129" s="9">
        <f t="shared" si="114"/>
        <v>0</v>
      </c>
      <c r="S129" s="9">
        <f t="shared" si="115"/>
        <v>0</v>
      </c>
      <c r="T129" s="1">
        <f t="shared" si="116"/>
        <v>0</v>
      </c>
      <c r="U129" s="9">
        <f t="shared" si="117"/>
        <v>0</v>
      </c>
      <c r="V129" s="9">
        <f t="shared" si="118"/>
        <v>0</v>
      </c>
      <c r="W129" s="1">
        <f t="shared" si="119"/>
        <v>0</v>
      </c>
      <c r="X129" s="9">
        <f t="shared" si="87"/>
        <v>0</v>
      </c>
      <c r="Y129" s="10">
        <f t="shared" si="88"/>
        <v>0</v>
      </c>
      <c r="Z129" s="10">
        <f t="shared" si="89"/>
        <v>0</v>
      </c>
      <c r="AA129" s="9">
        <f t="shared" si="90"/>
        <v>0</v>
      </c>
      <c r="AB129" s="36" t="e">
        <f t="shared" si="120"/>
        <v>#DIV/0!</v>
      </c>
      <c r="AC129" s="7">
        <f t="shared" si="121"/>
        <v>0</v>
      </c>
      <c r="AD129" s="44">
        <f t="shared" si="122"/>
        <v>0</v>
      </c>
      <c r="AE129" s="44">
        <f t="shared" si="123"/>
        <v>0</v>
      </c>
      <c r="AF129" s="44">
        <f t="shared" si="91"/>
        <v>0</v>
      </c>
      <c r="AG129" s="44">
        <f t="shared" si="92"/>
        <v>0</v>
      </c>
      <c r="AH129" s="61"/>
      <c r="AJ129" s="2">
        <f t="shared" si="93"/>
        <v>0</v>
      </c>
      <c r="AK129" s="2">
        <f t="shared" si="94"/>
        <v>0</v>
      </c>
      <c r="AL129" s="2">
        <f t="shared" si="95"/>
        <v>0</v>
      </c>
      <c r="AM129" s="2">
        <f t="shared" si="96"/>
        <v>0</v>
      </c>
      <c r="AN129" s="11" t="e">
        <f t="shared" si="97"/>
        <v>#DIV/0!</v>
      </c>
      <c r="AP129" s="2">
        <f t="shared" si="98"/>
        <v>0</v>
      </c>
      <c r="AQ129" s="2">
        <f t="shared" si="99"/>
        <v>0</v>
      </c>
      <c r="AR129" s="2">
        <f t="shared" si="100"/>
        <v>0</v>
      </c>
      <c r="AS129" s="2">
        <f t="shared" si="101"/>
        <v>0</v>
      </c>
      <c r="AT129" s="11" t="e">
        <f t="shared" si="102"/>
        <v>#DIV/0!</v>
      </c>
    </row>
    <row r="130" spans="2:46" x14ac:dyDescent="0.25">
      <c r="B130" s="26" t="s">
        <v>113</v>
      </c>
      <c r="C130" s="27">
        <v>555</v>
      </c>
      <c r="D130" s="25">
        <f t="shared" ref="D130:D139" si="125">60/(1/(C130/$D$6))</f>
        <v>555</v>
      </c>
      <c r="E130" s="25">
        <f t="shared" si="104"/>
        <v>650</v>
      </c>
      <c r="F130" s="2">
        <f t="shared" si="105"/>
        <v>0.91538461538461535</v>
      </c>
      <c r="G130" s="3">
        <f t="shared" si="106"/>
        <v>508.03846153846155</v>
      </c>
      <c r="H130" s="3">
        <f t="shared" si="107"/>
        <v>27.46153846153846</v>
      </c>
      <c r="I130" s="3">
        <f t="shared" si="84"/>
        <v>1016.0769230769231</v>
      </c>
      <c r="J130" s="3">
        <f t="shared" si="124"/>
        <v>54.92307692307692</v>
      </c>
      <c r="K130" s="4">
        <f t="shared" si="108"/>
        <v>292630.15384615387</v>
      </c>
      <c r="L130" s="4">
        <f t="shared" si="109"/>
        <v>15817.846153846152</v>
      </c>
      <c r="M130" s="7">
        <f t="shared" si="110"/>
        <v>0</v>
      </c>
      <c r="N130" s="7">
        <f t="shared" si="111"/>
        <v>0</v>
      </c>
      <c r="O130" s="7">
        <f t="shared" si="112"/>
        <v>0</v>
      </c>
      <c r="P130" s="7">
        <f t="shared" si="86"/>
        <v>0</v>
      </c>
      <c r="Q130" s="9">
        <f t="shared" si="113"/>
        <v>0</v>
      </c>
      <c r="R130" s="9">
        <f t="shared" si="114"/>
        <v>0</v>
      </c>
      <c r="S130" s="9">
        <f t="shared" si="115"/>
        <v>0</v>
      </c>
      <c r="T130" s="1">
        <f t="shared" si="116"/>
        <v>0</v>
      </c>
      <c r="U130" s="9">
        <f t="shared" si="117"/>
        <v>0</v>
      </c>
      <c r="V130" s="9">
        <f t="shared" si="118"/>
        <v>0</v>
      </c>
      <c r="W130" s="1">
        <f t="shared" si="119"/>
        <v>0</v>
      </c>
      <c r="X130" s="9">
        <f t="shared" si="87"/>
        <v>0</v>
      </c>
      <c r="Y130" s="10">
        <f t="shared" si="88"/>
        <v>0</v>
      </c>
      <c r="Z130" s="10">
        <f t="shared" si="89"/>
        <v>0</v>
      </c>
      <c r="AA130" s="9">
        <f t="shared" si="90"/>
        <v>0</v>
      </c>
      <c r="AB130" s="36" t="e">
        <f t="shared" si="120"/>
        <v>#DIV/0!</v>
      </c>
      <c r="AC130" s="7">
        <f t="shared" si="121"/>
        <v>0</v>
      </c>
      <c r="AD130" s="44">
        <f t="shared" si="122"/>
        <v>0</v>
      </c>
      <c r="AE130" s="44">
        <f t="shared" si="123"/>
        <v>0</v>
      </c>
      <c r="AF130" s="44">
        <f t="shared" si="91"/>
        <v>0</v>
      </c>
      <c r="AG130" s="44">
        <f t="shared" si="92"/>
        <v>0</v>
      </c>
      <c r="AH130" s="61"/>
      <c r="AJ130" s="2">
        <f t="shared" si="93"/>
        <v>0</v>
      </c>
      <c r="AK130" s="2">
        <f t="shared" si="94"/>
        <v>0</v>
      </c>
      <c r="AL130" s="2">
        <f t="shared" si="95"/>
        <v>0</v>
      </c>
      <c r="AM130" s="2">
        <f t="shared" si="96"/>
        <v>0</v>
      </c>
      <c r="AN130" s="11" t="e">
        <f t="shared" si="97"/>
        <v>#DIV/0!</v>
      </c>
      <c r="AP130" s="2">
        <f t="shared" si="98"/>
        <v>0</v>
      </c>
      <c r="AQ130" s="2">
        <f t="shared" si="99"/>
        <v>0</v>
      </c>
      <c r="AR130" s="2">
        <f t="shared" si="100"/>
        <v>0</v>
      </c>
      <c r="AS130" s="2">
        <f t="shared" si="101"/>
        <v>0</v>
      </c>
      <c r="AT130" s="11" t="e">
        <f t="shared" si="102"/>
        <v>#DIV/0!</v>
      </c>
    </row>
    <row r="131" spans="2:46" x14ac:dyDescent="0.25">
      <c r="B131" s="26" t="s">
        <v>114</v>
      </c>
      <c r="C131" s="27">
        <v>560</v>
      </c>
      <c r="D131" s="25">
        <f t="shared" si="125"/>
        <v>560</v>
      </c>
      <c r="E131" s="25">
        <f t="shared" si="104"/>
        <v>655</v>
      </c>
      <c r="F131" s="2">
        <f t="shared" si="105"/>
        <v>0.90839694656488545</v>
      </c>
      <c r="G131" s="3">
        <f t="shared" si="106"/>
        <v>508.70229007633583</v>
      </c>
      <c r="H131" s="3">
        <f t="shared" si="107"/>
        <v>27.251908396946565</v>
      </c>
      <c r="I131" s="3">
        <f t="shared" si="84"/>
        <v>1017.4045801526717</v>
      </c>
      <c r="J131" s="3">
        <f t="shared" si="124"/>
        <v>54.503816793893129</v>
      </c>
      <c r="K131" s="4">
        <f t="shared" si="108"/>
        <v>293012.51908396941</v>
      </c>
      <c r="L131" s="4">
        <f t="shared" si="109"/>
        <v>15697.099236641221</v>
      </c>
      <c r="M131" s="7">
        <f t="shared" si="110"/>
        <v>0</v>
      </c>
      <c r="N131" s="7">
        <f t="shared" si="111"/>
        <v>0</v>
      </c>
      <c r="O131" s="7">
        <f t="shared" si="112"/>
        <v>0</v>
      </c>
      <c r="P131" s="7">
        <f t="shared" si="86"/>
        <v>0</v>
      </c>
      <c r="Q131" s="9">
        <f t="shared" si="113"/>
        <v>0</v>
      </c>
      <c r="R131" s="9">
        <f t="shared" si="114"/>
        <v>0</v>
      </c>
      <c r="S131" s="9">
        <f t="shared" si="115"/>
        <v>0</v>
      </c>
      <c r="T131" s="1">
        <f t="shared" si="116"/>
        <v>0</v>
      </c>
      <c r="U131" s="9">
        <f t="shared" si="117"/>
        <v>0</v>
      </c>
      <c r="V131" s="9">
        <f t="shared" si="118"/>
        <v>0</v>
      </c>
      <c r="W131" s="1">
        <f t="shared" si="119"/>
        <v>0</v>
      </c>
      <c r="X131" s="9">
        <f t="shared" si="87"/>
        <v>0</v>
      </c>
      <c r="Y131" s="10">
        <f t="shared" si="88"/>
        <v>0</v>
      </c>
      <c r="Z131" s="10">
        <f t="shared" si="89"/>
        <v>0</v>
      </c>
      <c r="AA131" s="9">
        <f t="shared" si="90"/>
        <v>0</v>
      </c>
      <c r="AB131" s="36" t="e">
        <f t="shared" si="120"/>
        <v>#DIV/0!</v>
      </c>
      <c r="AC131" s="7">
        <f t="shared" si="121"/>
        <v>0</v>
      </c>
      <c r="AD131" s="44">
        <f t="shared" si="122"/>
        <v>0</v>
      </c>
      <c r="AE131" s="44">
        <f t="shared" si="123"/>
        <v>0</v>
      </c>
      <c r="AF131" s="44">
        <f t="shared" si="91"/>
        <v>0</v>
      </c>
      <c r="AG131" s="44">
        <f t="shared" si="92"/>
        <v>0</v>
      </c>
      <c r="AH131" s="61"/>
      <c r="AJ131" s="2">
        <f t="shared" si="93"/>
        <v>0</v>
      </c>
      <c r="AK131" s="2">
        <f t="shared" si="94"/>
        <v>0</v>
      </c>
      <c r="AL131" s="2">
        <f t="shared" si="95"/>
        <v>0</v>
      </c>
      <c r="AM131" s="2">
        <f t="shared" si="96"/>
        <v>0</v>
      </c>
      <c r="AN131" s="11" t="e">
        <f t="shared" si="97"/>
        <v>#DIV/0!</v>
      </c>
      <c r="AP131" s="2">
        <f t="shared" si="98"/>
        <v>0</v>
      </c>
      <c r="AQ131" s="2">
        <f t="shared" si="99"/>
        <v>0</v>
      </c>
      <c r="AR131" s="2">
        <f t="shared" si="100"/>
        <v>0</v>
      </c>
      <c r="AS131" s="2">
        <f t="shared" si="101"/>
        <v>0</v>
      </c>
      <c r="AT131" s="11" t="e">
        <f t="shared" si="102"/>
        <v>#DIV/0!</v>
      </c>
    </row>
    <row r="132" spans="2:46" x14ac:dyDescent="0.25">
      <c r="B132" s="26" t="s">
        <v>115</v>
      </c>
      <c r="C132" s="27">
        <v>565</v>
      </c>
      <c r="D132" s="25">
        <f t="shared" si="125"/>
        <v>564.99999999999989</v>
      </c>
      <c r="E132" s="25">
        <f t="shared" si="104"/>
        <v>659.99999999999989</v>
      </c>
      <c r="F132" s="2">
        <f t="shared" si="105"/>
        <v>0.90151515151515171</v>
      </c>
      <c r="G132" s="3">
        <f t="shared" si="106"/>
        <v>509.35606060606074</v>
      </c>
      <c r="H132" s="3">
        <f t="shared" si="107"/>
        <v>27.04545454545455</v>
      </c>
      <c r="I132" s="3">
        <f t="shared" si="84"/>
        <v>1018.7121212121215</v>
      </c>
      <c r="J132" s="3">
        <f t="shared" si="124"/>
        <v>54.090909090909101</v>
      </c>
      <c r="K132" s="4">
        <f t="shared" si="108"/>
        <v>293389.090909091</v>
      </c>
      <c r="L132" s="4">
        <f t="shared" si="109"/>
        <v>15578.181818181822</v>
      </c>
      <c r="M132" s="7">
        <f t="shared" si="110"/>
        <v>0</v>
      </c>
      <c r="N132" s="7">
        <f t="shared" si="111"/>
        <v>0</v>
      </c>
      <c r="O132" s="7">
        <f t="shared" si="112"/>
        <v>0</v>
      </c>
      <c r="P132" s="7">
        <f t="shared" si="86"/>
        <v>0</v>
      </c>
      <c r="Q132" s="9">
        <f t="shared" si="113"/>
        <v>0</v>
      </c>
      <c r="R132" s="9">
        <f t="shared" si="114"/>
        <v>0</v>
      </c>
      <c r="S132" s="9">
        <f t="shared" si="115"/>
        <v>0</v>
      </c>
      <c r="T132" s="1">
        <f t="shared" si="116"/>
        <v>0</v>
      </c>
      <c r="U132" s="9">
        <f t="shared" si="117"/>
        <v>0</v>
      </c>
      <c r="V132" s="9">
        <f t="shared" si="118"/>
        <v>0</v>
      </c>
      <c r="W132" s="1">
        <f t="shared" si="119"/>
        <v>0</v>
      </c>
      <c r="X132" s="9">
        <f t="shared" si="87"/>
        <v>0</v>
      </c>
      <c r="Y132" s="10">
        <f t="shared" si="88"/>
        <v>0</v>
      </c>
      <c r="Z132" s="10">
        <f t="shared" si="89"/>
        <v>0</v>
      </c>
      <c r="AA132" s="9">
        <f t="shared" si="90"/>
        <v>0</v>
      </c>
      <c r="AB132" s="36" t="e">
        <f t="shared" si="120"/>
        <v>#DIV/0!</v>
      </c>
      <c r="AC132" s="7">
        <f t="shared" si="121"/>
        <v>0</v>
      </c>
      <c r="AD132" s="44">
        <f t="shared" si="122"/>
        <v>0</v>
      </c>
      <c r="AE132" s="44">
        <f t="shared" si="123"/>
        <v>0</v>
      </c>
      <c r="AF132" s="44">
        <f t="shared" si="91"/>
        <v>0</v>
      </c>
      <c r="AG132" s="44">
        <f t="shared" si="92"/>
        <v>0</v>
      </c>
      <c r="AH132" s="61"/>
      <c r="AJ132" s="2">
        <f t="shared" si="93"/>
        <v>0</v>
      </c>
      <c r="AK132" s="2">
        <f t="shared" si="94"/>
        <v>0</v>
      </c>
      <c r="AL132" s="2">
        <f t="shared" si="95"/>
        <v>0</v>
      </c>
      <c r="AM132" s="2">
        <f t="shared" si="96"/>
        <v>0</v>
      </c>
      <c r="AN132" s="11" t="e">
        <f t="shared" si="97"/>
        <v>#DIV/0!</v>
      </c>
      <c r="AP132" s="2">
        <f t="shared" si="98"/>
        <v>0</v>
      </c>
      <c r="AQ132" s="2">
        <f t="shared" si="99"/>
        <v>0</v>
      </c>
      <c r="AR132" s="2">
        <f t="shared" si="100"/>
        <v>0</v>
      </c>
      <c r="AS132" s="2">
        <f t="shared" si="101"/>
        <v>0</v>
      </c>
      <c r="AT132" s="11" t="e">
        <f t="shared" si="102"/>
        <v>#DIV/0!</v>
      </c>
    </row>
    <row r="133" spans="2:46" x14ac:dyDescent="0.25">
      <c r="B133" s="26" t="s">
        <v>116</v>
      </c>
      <c r="C133" s="27">
        <v>570</v>
      </c>
      <c r="D133" s="25">
        <f t="shared" si="125"/>
        <v>570</v>
      </c>
      <c r="E133" s="25">
        <f t="shared" si="104"/>
        <v>665</v>
      </c>
      <c r="F133" s="2">
        <f t="shared" si="105"/>
        <v>0.89473684210526316</v>
      </c>
      <c r="G133" s="3">
        <f t="shared" si="106"/>
        <v>510</v>
      </c>
      <c r="H133" s="3">
        <f t="shared" si="107"/>
        <v>26.842105263157894</v>
      </c>
      <c r="I133" s="3">
        <f t="shared" si="84"/>
        <v>1020</v>
      </c>
      <c r="J133" s="3">
        <f t="shared" si="124"/>
        <v>53.684210526315788</v>
      </c>
      <c r="K133" s="4">
        <f t="shared" si="108"/>
        <v>293760</v>
      </c>
      <c r="L133" s="4">
        <f t="shared" si="109"/>
        <v>15461.052631578947</v>
      </c>
      <c r="M133" s="7">
        <f t="shared" si="110"/>
        <v>0</v>
      </c>
      <c r="N133" s="7">
        <f t="shared" si="111"/>
        <v>0</v>
      </c>
      <c r="O133" s="7">
        <f t="shared" si="112"/>
        <v>0</v>
      </c>
      <c r="P133" s="7">
        <f t="shared" si="86"/>
        <v>0</v>
      </c>
      <c r="Q133" s="9">
        <f t="shared" si="113"/>
        <v>0</v>
      </c>
      <c r="R133" s="9">
        <f t="shared" si="114"/>
        <v>0</v>
      </c>
      <c r="S133" s="9">
        <f t="shared" si="115"/>
        <v>0</v>
      </c>
      <c r="T133" s="1">
        <f t="shared" si="116"/>
        <v>0</v>
      </c>
      <c r="U133" s="9">
        <f t="shared" si="117"/>
        <v>0</v>
      </c>
      <c r="V133" s="9">
        <f t="shared" si="118"/>
        <v>0</v>
      </c>
      <c r="W133" s="1">
        <f t="shared" si="119"/>
        <v>0</v>
      </c>
      <c r="X133" s="9">
        <f t="shared" si="87"/>
        <v>0</v>
      </c>
      <c r="Y133" s="10">
        <f t="shared" si="88"/>
        <v>0</v>
      </c>
      <c r="Z133" s="10">
        <f t="shared" si="89"/>
        <v>0</v>
      </c>
      <c r="AA133" s="9">
        <f t="shared" si="90"/>
        <v>0</v>
      </c>
      <c r="AB133" s="36" t="e">
        <f t="shared" si="120"/>
        <v>#DIV/0!</v>
      </c>
      <c r="AC133" s="7">
        <f t="shared" si="121"/>
        <v>0</v>
      </c>
      <c r="AD133" s="44">
        <f t="shared" si="122"/>
        <v>0</v>
      </c>
      <c r="AE133" s="44">
        <f t="shared" si="123"/>
        <v>0</v>
      </c>
      <c r="AF133" s="44">
        <f t="shared" si="91"/>
        <v>0</v>
      </c>
      <c r="AG133" s="44">
        <f t="shared" si="92"/>
        <v>0</v>
      </c>
      <c r="AH133" s="61"/>
      <c r="AJ133" s="2">
        <f t="shared" si="93"/>
        <v>0</v>
      </c>
      <c r="AK133" s="2">
        <f t="shared" si="94"/>
        <v>0</v>
      </c>
      <c r="AL133" s="2">
        <f t="shared" si="95"/>
        <v>0</v>
      </c>
      <c r="AM133" s="2">
        <f t="shared" si="96"/>
        <v>0</v>
      </c>
      <c r="AN133" s="11" t="e">
        <f t="shared" si="97"/>
        <v>#DIV/0!</v>
      </c>
      <c r="AP133" s="2">
        <f t="shared" si="98"/>
        <v>0</v>
      </c>
      <c r="AQ133" s="2">
        <f t="shared" si="99"/>
        <v>0</v>
      </c>
      <c r="AR133" s="2">
        <f t="shared" si="100"/>
        <v>0</v>
      </c>
      <c r="AS133" s="2">
        <f t="shared" si="101"/>
        <v>0</v>
      </c>
      <c r="AT133" s="11" t="e">
        <f t="shared" si="102"/>
        <v>#DIV/0!</v>
      </c>
    </row>
    <row r="134" spans="2:46" x14ac:dyDescent="0.25">
      <c r="B134" s="26" t="s">
        <v>117</v>
      </c>
      <c r="C134" s="27">
        <v>575</v>
      </c>
      <c r="D134" s="25">
        <f t="shared" si="125"/>
        <v>575</v>
      </c>
      <c r="E134" s="25">
        <f t="shared" si="104"/>
        <v>670</v>
      </c>
      <c r="F134" s="2">
        <f t="shared" si="105"/>
        <v>0.88805970149253732</v>
      </c>
      <c r="G134" s="3">
        <f t="shared" si="106"/>
        <v>510.63432835820896</v>
      </c>
      <c r="H134" s="3">
        <f t="shared" si="107"/>
        <v>26.64179104477612</v>
      </c>
      <c r="I134" s="3">
        <f t="shared" si="84"/>
        <v>1021.2686567164179</v>
      </c>
      <c r="J134" s="3">
        <f t="shared" si="124"/>
        <v>53.28358208955224</v>
      </c>
      <c r="K134" s="4">
        <f t="shared" si="108"/>
        <v>294125.37313432834</v>
      </c>
      <c r="L134" s="4">
        <f t="shared" si="109"/>
        <v>15345.671641791045</v>
      </c>
      <c r="M134" s="7">
        <f t="shared" si="110"/>
        <v>0</v>
      </c>
      <c r="N134" s="7">
        <f t="shared" si="111"/>
        <v>0</v>
      </c>
      <c r="O134" s="7">
        <f t="shared" si="112"/>
        <v>0</v>
      </c>
      <c r="P134" s="7">
        <f t="shared" si="86"/>
        <v>0</v>
      </c>
      <c r="Q134" s="9">
        <f t="shared" si="113"/>
        <v>0</v>
      </c>
      <c r="R134" s="9">
        <f t="shared" si="114"/>
        <v>0</v>
      </c>
      <c r="S134" s="9">
        <f t="shared" si="115"/>
        <v>0</v>
      </c>
      <c r="T134" s="1">
        <f t="shared" si="116"/>
        <v>0</v>
      </c>
      <c r="U134" s="9">
        <f t="shared" si="117"/>
        <v>0</v>
      </c>
      <c r="V134" s="9">
        <f t="shared" si="118"/>
        <v>0</v>
      </c>
      <c r="W134" s="1">
        <f t="shared" si="119"/>
        <v>0</v>
      </c>
      <c r="X134" s="9">
        <f t="shared" si="87"/>
        <v>0</v>
      </c>
      <c r="Y134" s="10">
        <f t="shared" si="88"/>
        <v>0</v>
      </c>
      <c r="Z134" s="10">
        <f t="shared" si="89"/>
        <v>0</v>
      </c>
      <c r="AA134" s="9">
        <f t="shared" si="90"/>
        <v>0</v>
      </c>
      <c r="AB134" s="36" t="e">
        <f t="shared" si="120"/>
        <v>#DIV/0!</v>
      </c>
      <c r="AC134" s="7">
        <f t="shared" si="121"/>
        <v>0</v>
      </c>
      <c r="AD134" s="44">
        <f t="shared" si="122"/>
        <v>0</v>
      </c>
      <c r="AE134" s="44">
        <f t="shared" si="123"/>
        <v>0</v>
      </c>
      <c r="AF134" s="44">
        <f t="shared" si="91"/>
        <v>0</v>
      </c>
      <c r="AG134" s="44">
        <f t="shared" si="92"/>
        <v>0</v>
      </c>
      <c r="AH134" s="61"/>
      <c r="AJ134" s="2">
        <f t="shared" si="93"/>
        <v>0</v>
      </c>
      <c r="AK134" s="2">
        <f t="shared" si="94"/>
        <v>0</v>
      </c>
      <c r="AL134" s="2">
        <f t="shared" si="95"/>
        <v>0</v>
      </c>
      <c r="AM134" s="2">
        <f t="shared" si="96"/>
        <v>0</v>
      </c>
      <c r="AN134" s="11" t="e">
        <f t="shared" si="97"/>
        <v>#DIV/0!</v>
      </c>
      <c r="AP134" s="2">
        <f t="shared" si="98"/>
        <v>0</v>
      </c>
      <c r="AQ134" s="2">
        <f t="shared" si="99"/>
        <v>0</v>
      </c>
      <c r="AR134" s="2">
        <f t="shared" si="100"/>
        <v>0</v>
      </c>
      <c r="AS134" s="2">
        <f t="shared" si="101"/>
        <v>0</v>
      </c>
      <c r="AT134" s="11" t="e">
        <f t="shared" si="102"/>
        <v>#DIV/0!</v>
      </c>
    </row>
    <row r="135" spans="2:46" x14ac:dyDescent="0.25">
      <c r="B135" s="26" t="s">
        <v>118</v>
      </c>
      <c r="C135" s="27">
        <v>580</v>
      </c>
      <c r="D135" s="25">
        <f t="shared" si="125"/>
        <v>579.99999999999989</v>
      </c>
      <c r="E135" s="25">
        <f t="shared" si="104"/>
        <v>674.99999999999989</v>
      </c>
      <c r="F135" s="2">
        <f t="shared" si="105"/>
        <v>0.88148148148148164</v>
      </c>
      <c r="G135" s="3">
        <f t="shared" si="106"/>
        <v>511.25925925925935</v>
      </c>
      <c r="H135" s="3">
        <f t="shared" si="107"/>
        <v>26.44444444444445</v>
      </c>
      <c r="I135" s="3">
        <f t="shared" si="84"/>
        <v>1022.5185185185187</v>
      </c>
      <c r="J135" s="3">
        <f t="shared" si="124"/>
        <v>52.8888888888889</v>
      </c>
      <c r="K135" s="4">
        <f t="shared" si="108"/>
        <v>294485.33333333337</v>
      </c>
      <c r="L135" s="4">
        <f t="shared" si="109"/>
        <v>15232.000000000004</v>
      </c>
      <c r="M135" s="7">
        <f t="shared" si="110"/>
        <v>0</v>
      </c>
      <c r="N135" s="7">
        <f t="shared" si="111"/>
        <v>0</v>
      </c>
      <c r="O135" s="7">
        <f t="shared" si="112"/>
        <v>0</v>
      </c>
      <c r="P135" s="7">
        <f t="shared" si="86"/>
        <v>0</v>
      </c>
      <c r="Q135" s="9">
        <f t="shared" si="113"/>
        <v>0</v>
      </c>
      <c r="R135" s="9">
        <f t="shared" si="114"/>
        <v>0</v>
      </c>
      <c r="S135" s="9">
        <f t="shared" si="115"/>
        <v>0</v>
      </c>
      <c r="T135" s="1">
        <f t="shared" si="116"/>
        <v>0</v>
      </c>
      <c r="U135" s="9">
        <f t="shared" si="117"/>
        <v>0</v>
      </c>
      <c r="V135" s="9">
        <f t="shared" si="118"/>
        <v>0</v>
      </c>
      <c r="W135" s="1">
        <f t="shared" si="119"/>
        <v>0</v>
      </c>
      <c r="X135" s="9">
        <f t="shared" si="87"/>
        <v>0</v>
      </c>
      <c r="Y135" s="10">
        <f t="shared" si="88"/>
        <v>0</v>
      </c>
      <c r="Z135" s="10">
        <f t="shared" si="89"/>
        <v>0</v>
      </c>
      <c r="AA135" s="9">
        <f t="shared" si="90"/>
        <v>0</v>
      </c>
      <c r="AB135" s="36" t="e">
        <f t="shared" si="120"/>
        <v>#DIV/0!</v>
      </c>
      <c r="AC135" s="7">
        <f t="shared" si="121"/>
        <v>0</v>
      </c>
      <c r="AD135" s="44">
        <f t="shared" si="122"/>
        <v>0</v>
      </c>
      <c r="AE135" s="44">
        <f t="shared" si="123"/>
        <v>0</v>
      </c>
      <c r="AF135" s="44">
        <f t="shared" si="91"/>
        <v>0</v>
      </c>
      <c r="AG135" s="44">
        <f t="shared" si="92"/>
        <v>0</v>
      </c>
      <c r="AH135" s="61"/>
      <c r="AJ135" s="2">
        <f t="shared" si="93"/>
        <v>0</v>
      </c>
      <c r="AK135" s="2">
        <f t="shared" si="94"/>
        <v>0</v>
      </c>
      <c r="AL135" s="2">
        <f t="shared" si="95"/>
        <v>0</v>
      </c>
      <c r="AM135" s="2">
        <f t="shared" si="96"/>
        <v>0</v>
      </c>
      <c r="AN135" s="11" t="e">
        <f t="shared" si="97"/>
        <v>#DIV/0!</v>
      </c>
      <c r="AP135" s="2">
        <f t="shared" si="98"/>
        <v>0</v>
      </c>
      <c r="AQ135" s="2">
        <f t="shared" si="99"/>
        <v>0</v>
      </c>
      <c r="AR135" s="2">
        <f t="shared" si="100"/>
        <v>0</v>
      </c>
      <c r="AS135" s="2">
        <f t="shared" si="101"/>
        <v>0</v>
      </c>
      <c r="AT135" s="11" t="e">
        <f t="shared" si="102"/>
        <v>#DIV/0!</v>
      </c>
    </row>
    <row r="136" spans="2:46" x14ac:dyDescent="0.25">
      <c r="B136" s="26" t="s">
        <v>119</v>
      </c>
      <c r="C136" s="27">
        <v>585</v>
      </c>
      <c r="D136" s="25">
        <f t="shared" si="125"/>
        <v>585</v>
      </c>
      <c r="E136" s="25">
        <f t="shared" si="104"/>
        <v>680</v>
      </c>
      <c r="F136" s="2">
        <f t="shared" si="105"/>
        <v>0.875</v>
      </c>
      <c r="G136" s="3">
        <f t="shared" si="106"/>
        <v>511.875</v>
      </c>
      <c r="H136" s="3">
        <f t="shared" si="107"/>
        <v>26.25</v>
      </c>
      <c r="I136" s="3">
        <f t="shared" si="84"/>
        <v>1023.75</v>
      </c>
      <c r="J136" s="3">
        <f t="shared" si="124"/>
        <v>52.5</v>
      </c>
      <c r="K136" s="4">
        <f t="shared" si="108"/>
        <v>294840</v>
      </c>
      <c r="L136" s="4">
        <f t="shared" si="109"/>
        <v>15120</v>
      </c>
      <c r="M136" s="7">
        <f t="shared" si="110"/>
        <v>0</v>
      </c>
      <c r="N136" s="7">
        <f t="shared" si="111"/>
        <v>0</v>
      </c>
      <c r="O136" s="7">
        <f t="shared" si="112"/>
        <v>0</v>
      </c>
      <c r="P136" s="7">
        <f t="shared" si="86"/>
        <v>0</v>
      </c>
      <c r="Q136" s="9">
        <f t="shared" si="113"/>
        <v>0</v>
      </c>
      <c r="R136" s="9">
        <f t="shared" si="114"/>
        <v>0</v>
      </c>
      <c r="S136" s="9">
        <f t="shared" si="115"/>
        <v>0</v>
      </c>
      <c r="T136" s="1">
        <f t="shared" si="116"/>
        <v>0</v>
      </c>
      <c r="U136" s="9">
        <f t="shared" si="117"/>
        <v>0</v>
      </c>
      <c r="V136" s="9">
        <f t="shared" si="118"/>
        <v>0</v>
      </c>
      <c r="W136" s="1">
        <f t="shared" si="119"/>
        <v>0</v>
      </c>
      <c r="X136" s="9">
        <f t="shared" si="87"/>
        <v>0</v>
      </c>
      <c r="Y136" s="10">
        <f t="shared" si="88"/>
        <v>0</v>
      </c>
      <c r="Z136" s="10">
        <f t="shared" si="89"/>
        <v>0</v>
      </c>
      <c r="AA136" s="9">
        <f t="shared" si="90"/>
        <v>0</v>
      </c>
      <c r="AB136" s="36" t="e">
        <f t="shared" si="120"/>
        <v>#DIV/0!</v>
      </c>
      <c r="AC136" s="7">
        <f t="shared" si="121"/>
        <v>0</v>
      </c>
      <c r="AD136" s="44">
        <f t="shared" si="122"/>
        <v>0</v>
      </c>
      <c r="AE136" s="44">
        <f t="shared" si="123"/>
        <v>0</v>
      </c>
      <c r="AF136" s="44">
        <f t="shared" si="91"/>
        <v>0</v>
      </c>
      <c r="AG136" s="44">
        <f t="shared" si="92"/>
        <v>0</v>
      </c>
      <c r="AH136" s="61"/>
      <c r="AJ136" s="2">
        <f t="shared" si="93"/>
        <v>0</v>
      </c>
      <c r="AK136" s="2">
        <f t="shared" si="94"/>
        <v>0</v>
      </c>
      <c r="AL136" s="2">
        <f t="shared" si="95"/>
        <v>0</v>
      </c>
      <c r="AM136" s="2">
        <f t="shared" si="96"/>
        <v>0</v>
      </c>
      <c r="AN136" s="11" t="e">
        <f t="shared" si="97"/>
        <v>#DIV/0!</v>
      </c>
      <c r="AP136" s="2">
        <f t="shared" si="98"/>
        <v>0</v>
      </c>
      <c r="AQ136" s="2">
        <f t="shared" si="99"/>
        <v>0</v>
      </c>
      <c r="AR136" s="2">
        <f t="shared" si="100"/>
        <v>0</v>
      </c>
      <c r="AS136" s="2">
        <f t="shared" si="101"/>
        <v>0</v>
      </c>
      <c r="AT136" s="11" t="e">
        <f t="shared" si="102"/>
        <v>#DIV/0!</v>
      </c>
    </row>
    <row r="137" spans="2:46" x14ac:dyDescent="0.25">
      <c r="B137" s="26" t="s">
        <v>120</v>
      </c>
      <c r="C137" s="27">
        <v>590</v>
      </c>
      <c r="D137" s="25">
        <f t="shared" si="125"/>
        <v>590</v>
      </c>
      <c r="E137" s="25">
        <f t="shared" si="104"/>
        <v>685</v>
      </c>
      <c r="F137" s="2">
        <f t="shared" si="105"/>
        <v>0.86861313868613144</v>
      </c>
      <c r="G137" s="3">
        <f t="shared" si="106"/>
        <v>512.48175182481759</v>
      </c>
      <c r="H137" s="3">
        <f t="shared" si="107"/>
        <v>26.058394160583944</v>
      </c>
      <c r="I137" s="3">
        <f t="shared" si="84"/>
        <v>1024.9635036496352</v>
      </c>
      <c r="J137" s="3">
        <f t="shared" si="124"/>
        <v>52.116788321167888</v>
      </c>
      <c r="K137" s="4">
        <f t="shared" si="108"/>
        <v>295189.48905109492</v>
      </c>
      <c r="L137" s="4">
        <f t="shared" si="109"/>
        <v>15009.635036496351</v>
      </c>
      <c r="M137" s="7">
        <f t="shared" si="110"/>
        <v>0</v>
      </c>
      <c r="N137" s="7">
        <f t="shared" si="111"/>
        <v>0</v>
      </c>
      <c r="O137" s="7">
        <f t="shared" si="112"/>
        <v>0</v>
      </c>
      <c r="P137" s="7">
        <f t="shared" si="86"/>
        <v>0</v>
      </c>
      <c r="Q137" s="9">
        <f t="shared" si="113"/>
        <v>0</v>
      </c>
      <c r="R137" s="9">
        <f t="shared" si="114"/>
        <v>0</v>
      </c>
      <c r="S137" s="9">
        <f t="shared" si="115"/>
        <v>0</v>
      </c>
      <c r="T137" s="1">
        <f t="shared" si="116"/>
        <v>0</v>
      </c>
      <c r="U137" s="9">
        <f t="shared" si="117"/>
        <v>0</v>
      </c>
      <c r="V137" s="9">
        <f t="shared" si="118"/>
        <v>0</v>
      </c>
      <c r="W137" s="1">
        <f t="shared" si="119"/>
        <v>0</v>
      </c>
      <c r="X137" s="9">
        <f t="shared" si="87"/>
        <v>0</v>
      </c>
      <c r="Y137" s="10">
        <f t="shared" si="88"/>
        <v>0</v>
      </c>
      <c r="Z137" s="10">
        <f t="shared" si="89"/>
        <v>0</v>
      </c>
      <c r="AA137" s="9">
        <f t="shared" si="90"/>
        <v>0</v>
      </c>
      <c r="AB137" s="36" t="e">
        <f t="shared" si="120"/>
        <v>#DIV/0!</v>
      </c>
      <c r="AC137" s="7">
        <f t="shared" si="121"/>
        <v>0</v>
      </c>
      <c r="AD137" s="44">
        <f t="shared" si="122"/>
        <v>0</v>
      </c>
      <c r="AE137" s="44">
        <f t="shared" si="123"/>
        <v>0</v>
      </c>
      <c r="AF137" s="44">
        <f t="shared" si="91"/>
        <v>0</v>
      </c>
      <c r="AG137" s="44">
        <f t="shared" si="92"/>
        <v>0</v>
      </c>
      <c r="AH137" s="61"/>
      <c r="AJ137" s="2">
        <f t="shared" si="93"/>
        <v>0</v>
      </c>
      <c r="AK137" s="2">
        <f t="shared" si="94"/>
        <v>0</v>
      </c>
      <c r="AL137" s="2">
        <f t="shared" si="95"/>
        <v>0</v>
      </c>
      <c r="AM137" s="2">
        <f t="shared" si="96"/>
        <v>0</v>
      </c>
      <c r="AN137" s="11" t="e">
        <f t="shared" si="97"/>
        <v>#DIV/0!</v>
      </c>
      <c r="AP137" s="2">
        <f t="shared" si="98"/>
        <v>0</v>
      </c>
      <c r="AQ137" s="2">
        <f t="shared" si="99"/>
        <v>0</v>
      </c>
      <c r="AR137" s="2">
        <f t="shared" si="100"/>
        <v>0</v>
      </c>
      <c r="AS137" s="2">
        <f t="shared" si="101"/>
        <v>0</v>
      </c>
      <c r="AT137" s="11" t="e">
        <f t="shared" si="102"/>
        <v>#DIV/0!</v>
      </c>
    </row>
    <row r="138" spans="2:46" x14ac:dyDescent="0.25">
      <c r="B138" s="26" t="s">
        <v>121</v>
      </c>
      <c r="C138" s="27">
        <v>595</v>
      </c>
      <c r="D138" s="25">
        <f t="shared" si="125"/>
        <v>595</v>
      </c>
      <c r="E138" s="25">
        <f t="shared" si="104"/>
        <v>690</v>
      </c>
      <c r="F138" s="2">
        <f t="shared" si="105"/>
        <v>0.8623188405797102</v>
      </c>
      <c r="G138" s="3">
        <f t="shared" si="106"/>
        <v>513.07971014492762</v>
      </c>
      <c r="H138" s="3">
        <f t="shared" si="107"/>
        <v>25.869565217391305</v>
      </c>
      <c r="I138" s="3">
        <f t="shared" si="84"/>
        <v>1026.1594202898552</v>
      </c>
      <c r="J138" s="3">
        <f t="shared" si="124"/>
        <v>51.739130434782609</v>
      </c>
      <c r="K138" s="4">
        <f t="shared" si="108"/>
        <v>295533.91304347833</v>
      </c>
      <c r="L138" s="4">
        <f t="shared" si="109"/>
        <v>14900.869565217392</v>
      </c>
      <c r="M138" s="7">
        <f t="shared" si="110"/>
        <v>0</v>
      </c>
      <c r="N138" s="7">
        <f t="shared" si="111"/>
        <v>0</v>
      </c>
      <c r="O138" s="7">
        <f t="shared" si="112"/>
        <v>0</v>
      </c>
      <c r="P138" s="7">
        <f t="shared" si="86"/>
        <v>0</v>
      </c>
      <c r="Q138" s="9">
        <f t="shared" si="113"/>
        <v>0</v>
      </c>
      <c r="R138" s="9">
        <f t="shared" si="114"/>
        <v>0</v>
      </c>
      <c r="S138" s="9">
        <f t="shared" si="115"/>
        <v>0</v>
      </c>
      <c r="T138" s="1">
        <f t="shared" si="116"/>
        <v>0</v>
      </c>
      <c r="U138" s="9">
        <f t="shared" si="117"/>
        <v>0</v>
      </c>
      <c r="V138" s="9">
        <f t="shared" si="118"/>
        <v>0</v>
      </c>
      <c r="W138" s="1">
        <f t="shared" si="119"/>
        <v>0</v>
      </c>
      <c r="X138" s="9">
        <f t="shared" si="87"/>
        <v>0</v>
      </c>
      <c r="Y138" s="10">
        <f t="shared" si="88"/>
        <v>0</v>
      </c>
      <c r="Z138" s="10">
        <f t="shared" si="89"/>
        <v>0</v>
      </c>
      <c r="AA138" s="9">
        <f t="shared" si="90"/>
        <v>0</v>
      </c>
      <c r="AB138" s="36" t="e">
        <f t="shared" si="120"/>
        <v>#DIV/0!</v>
      </c>
      <c r="AC138" s="7">
        <f t="shared" si="121"/>
        <v>0</v>
      </c>
      <c r="AD138" s="44">
        <f t="shared" si="122"/>
        <v>0</v>
      </c>
      <c r="AE138" s="44">
        <f t="shared" si="123"/>
        <v>0</v>
      </c>
      <c r="AF138" s="44">
        <f t="shared" si="91"/>
        <v>0</v>
      </c>
      <c r="AG138" s="44">
        <f t="shared" si="92"/>
        <v>0</v>
      </c>
      <c r="AH138" s="61"/>
      <c r="AJ138" s="2">
        <f t="shared" si="93"/>
        <v>0</v>
      </c>
      <c r="AK138" s="2">
        <f t="shared" si="94"/>
        <v>0</v>
      </c>
      <c r="AL138" s="2">
        <f t="shared" si="95"/>
        <v>0</v>
      </c>
      <c r="AM138" s="2">
        <f t="shared" si="96"/>
        <v>0</v>
      </c>
      <c r="AN138" s="11" t="e">
        <f t="shared" si="97"/>
        <v>#DIV/0!</v>
      </c>
      <c r="AP138" s="2">
        <f t="shared" si="98"/>
        <v>0</v>
      </c>
      <c r="AQ138" s="2">
        <f t="shared" si="99"/>
        <v>0</v>
      </c>
      <c r="AR138" s="2">
        <f t="shared" si="100"/>
        <v>0</v>
      </c>
      <c r="AS138" s="2">
        <f t="shared" si="101"/>
        <v>0</v>
      </c>
      <c r="AT138" s="11" t="e">
        <f t="shared" si="102"/>
        <v>#DIV/0!</v>
      </c>
    </row>
    <row r="139" spans="2:46" x14ac:dyDescent="0.25">
      <c r="B139" s="26" t="s">
        <v>122</v>
      </c>
      <c r="C139" s="27">
        <v>600</v>
      </c>
      <c r="D139" s="25">
        <f t="shared" si="125"/>
        <v>600</v>
      </c>
      <c r="E139" s="25">
        <f t="shared" si="104"/>
        <v>695</v>
      </c>
      <c r="F139" s="2">
        <f t="shared" si="105"/>
        <v>0.85611510791366907</v>
      </c>
      <c r="G139" s="3">
        <f t="shared" si="106"/>
        <v>513.66906474820144</v>
      </c>
      <c r="H139" s="3">
        <f t="shared" si="107"/>
        <v>25.68345323741007</v>
      </c>
      <c r="I139" s="3">
        <f t="shared" si="84"/>
        <v>1027.3381294964029</v>
      </c>
      <c r="J139" s="3">
        <f t="shared" si="124"/>
        <v>51.366906474820141</v>
      </c>
      <c r="K139" s="4">
        <f t="shared" si="108"/>
        <v>295873.381294964</v>
      </c>
      <c r="L139" s="4">
        <f t="shared" si="109"/>
        <v>14793.669064748201</v>
      </c>
      <c r="M139" s="7">
        <f t="shared" si="110"/>
        <v>0</v>
      </c>
      <c r="N139" s="7">
        <f t="shared" si="111"/>
        <v>0</v>
      </c>
      <c r="O139" s="7">
        <f t="shared" si="112"/>
        <v>0</v>
      </c>
      <c r="P139" s="7">
        <f t="shared" si="86"/>
        <v>0</v>
      </c>
      <c r="Q139" s="9">
        <f t="shared" si="113"/>
        <v>0</v>
      </c>
      <c r="R139" s="9">
        <f t="shared" si="114"/>
        <v>0</v>
      </c>
      <c r="S139" s="9">
        <f t="shared" si="115"/>
        <v>0</v>
      </c>
      <c r="T139" s="1">
        <f t="shared" si="116"/>
        <v>0</v>
      </c>
      <c r="U139" s="9">
        <f t="shared" si="117"/>
        <v>0</v>
      </c>
      <c r="V139" s="9">
        <f t="shared" si="118"/>
        <v>0</v>
      </c>
      <c r="W139" s="1">
        <f t="shared" si="119"/>
        <v>0</v>
      </c>
      <c r="X139" s="9">
        <f t="shared" si="87"/>
        <v>0</v>
      </c>
      <c r="Y139" s="10">
        <f t="shared" si="88"/>
        <v>0</v>
      </c>
      <c r="Z139" s="10">
        <f t="shared" si="89"/>
        <v>0</v>
      </c>
      <c r="AA139" s="9">
        <f t="shared" si="90"/>
        <v>0</v>
      </c>
      <c r="AB139" s="36" t="e">
        <f t="shared" si="120"/>
        <v>#DIV/0!</v>
      </c>
      <c r="AC139" s="7">
        <f t="shared" si="121"/>
        <v>0</v>
      </c>
      <c r="AD139" s="44">
        <f t="shared" si="122"/>
        <v>0</v>
      </c>
      <c r="AE139" s="44">
        <f t="shared" si="123"/>
        <v>0</v>
      </c>
      <c r="AF139" s="44">
        <f t="shared" si="91"/>
        <v>0</v>
      </c>
      <c r="AG139" s="44">
        <f t="shared" si="92"/>
        <v>0</v>
      </c>
      <c r="AH139" s="61"/>
      <c r="AJ139" s="2">
        <f t="shared" si="93"/>
        <v>0</v>
      </c>
      <c r="AK139" s="2">
        <f t="shared" si="94"/>
        <v>0</v>
      </c>
      <c r="AL139" s="2">
        <f t="shared" si="95"/>
        <v>0</v>
      </c>
      <c r="AM139" s="2">
        <f t="shared" si="96"/>
        <v>0</v>
      </c>
      <c r="AN139" s="11" t="e">
        <f t="shared" si="97"/>
        <v>#DIV/0!</v>
      </c>
      <c r="AP139" s="2">
        <f t="shared" si="98"/>
        <v>0</v>
      </c>
      <c r="AQ139" s="2">
        <f t="shared" si="99"/>
        <v>0</v>
      </c>
      <c r="AR139" s="2">
        <f t="shared" si="100"/>
        <v>0</v>
      </c>
      <c r="AS139" s="2">
        <f t="shared" si="101"/>
        <v>0</v>
      </c>
      <c r="AT139" s="11" t="e">
        <f t="shared" si="102"/>
        <v>#DIV/0!</v>
      </c>
    </row>
    <row r="140" spans="2:46" x14ac:dyDescent="0.25">
      <c r="M140" s="3"/>
      <c r="N140" s="3"/>
      <c r="O140" s="3"/>
      <c r="AJ140" s="2"/>
      <c r="AK140" s="2"/>
      <c r="AP140" s="2">
        <f t="shared" si="98"/>
        <v>0</v>
      </c>
      <c r="AQ140" s="2">
        <f t="shared" si="99"/>
        <v>0</v>
      </c>
      <c r="AR140" s="2">
        <f t="shared" si="100"/>
        <v>0</v>
      </c>
      <c r="AS140" s="2">
        <f t="shared" si="101"/>
        <v>0</v>
      </c>
      <c r="AT140" s="11" t="e">
        <f t="shared" si="102"/>
        <v>#DIV/0!</v>
      </c>
    </row>
    <row r="141" spans="2:46" x14ac:dyDescent="0.25">
      <c r="M141" s="3"/>
      <c r="N141" s="3"/>
      <c r="O141" s="3"/>
    </row>
    <row r="142" spans="2:46" x14ac:dyDescent="0.25">
      <c r="M142" s="3"/>
      <c r="N142" s="3"/>
      <c r="O142" s="3"/>
    </row>
    <row r="143" spans="2:46" x14ac:dyDescent="0.25">
      <c r="M143" s="3"/>
      <c r="N143" s="3"/>
      <c r="O143" s="3"/>
    </row>
    <row r="144" spans="2:46" x14ac:dyDescent="0.25">
      <c r="M144" s="3"/>
      <c r="N144" s="3"/>
      <c r="O144" s="3"/>
    </row>
    <row r="145" spans="13:15" x14ac:dyDescent="0.25">
      <c r="M145" s="3"/>
      <c r="N145" s="3"/>
      <c r="O145" s="3"/>
    </row>
    <row r="146" spans="13:15" x14ac:dyDescent="0.25">
      <c r="M146" s="3"/>
      <c r="N146" s="3"/>
      <c r="O146" s="3"/>
    </row>
    <row r="147" spans="13:15" x14ac:dyDescent="0.25">
      <c r="M147" s="3"/>
      <c r="N147" s="3"/>
      <c r="O147" s="3"/>
    </row>
    <row r="148" spans="13:15" x14ac:dyDescent="0.25">
      <c r="M148" s="3"/>
      <c r="N148" s="3"/>
      <c r="O148" s="3"/>
    </row>
    <row r="149" spans="13:15" x14ac:dyDescent="0.25">
      <c r="M149" s="3"/>
      <c r="N149" s="3"/>
      <c r="O149" s="3"/>
    </row>
    <row r="150" spans="13:15" x14ac:dyDescent="0.25">
      <c r="M150" s="3"/>
      <c r="N150" s="3"/>
      <c r="O150" s="3"/>
    </row>
    <row r="151" spans="13:15" x14ac:dyDescent="0.25">
      <c r="M151" s="3"/>
      <c r="N151" s="3"/>
      <c r="O151" s="3"/>
    </row>
  </sheetData>
  <sheetProtection algorithmName="SHA-512" hashValue="e+0NsUh+rYlZVaOJg44gyyhJcuidzm5hoTmR2zFLTHvlg14SFn1R06hcXUHpngYarHu2OBFFWe2IXK5C5lJBEQ==" saltValue="wr9il9NVStyFSV/9IcJMOA==" spinCount="100000" sheet="1" objects="1" scenarios="1"/>
  <mergeCells count="40">
    <mergeCell ref="M5:S5"/>
    <mergeCell ref="M7:S7"/>
    <mergeCell ref="M11:S11"/>
    <mergeCell ref="M13:S13"/>
    <mergeCell ref="B10:C10"/>
    <mergeCell ref="B11:C11"/>
    <mergeCell ref="B12:C12"/>
    <mergeCell ref="B13:C13"/>
    <mergeCell ref="B9:C9"/>
    <mergeCell ref="M10:S10"/>
    <mergeCell ref="M16:S16"/>
    <mergeCell ref="Y18:Z18"/>
    <mergeCell ref="AF17:AG17"/>
    <mergeCell ref="B16:C16"/>
    <mergeCell ref="B14:C14"/>
    <mergeCell ref="B15:C15"/>
    <mergeCell ref="M14:S14"/>
    <mergeCell ref="F17:J17"/>
    <mergeCell ref="F14:J14"/>
    <mergeCell ref="B4:C4"/>
    <mergeCell ref="B5:C5"/>
    <mergeCell ref="B6:C6"/>
    <mergeCell ref="B7:C7"/>
    <mergeCell ref="B8:C8"/>
    <mergeCell ref="F4:J4"/>
    <mergeCell ref="M18:P18"/>
    <mergeCell ref="F5:J5"/>
    <mergeCell ref="F6:J6"/>
    <mergeCell ref="F7:J7"/>
    <mergeCell ref="M15:S15"/>
    <mergeCell ref="F16:J16"/>
    <mergeCell ref="F13:J13"/>
    <mergeCell ref="F15:J15"/>
    <mergeCell ref="F8:J8"/>
    <mergeCell ref="F9:J9"/>
    <mergeCell ref="F12:J12"/>
    <mergeCell ref="M4:S4"/>
    <mergeCell ref="M6:S6"/>
    <mergeCell ref="M8:S8"/>
    <mergeCell ref="M9:S9"/>
  </mergeCells>
  <dataValidations count="1">
    <dataValidation operator="greaterThanOrEqual" showInputMessage="1" showErrorMessage="1" sqref="K12 K10" xr:uid="{00000000-0002-0000-0000-000000000000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I151"/>
  <sheetViews>
    <sheetView zoomScale="70" zoomScaleNormal="70" workbookViewId="0">
      <pane xSplit="2" ySplit="19" topLeftCell="C20" activePane="bottomRight" state="frozen"/>
      <selection pane="topRight" activeCell="C1" sqref="C1"/>
      <selection pane="bottomLeft" activeCell="A17" sqref="A17"/>
      <selection pane="bottomRight" activeCell="AH10" sqref="AH10"/>
    </sheetView>
  </sheetViews>
  <sheetFormatPr defaultRowHeight="15" x14ac:dyDescent="0.25"/>
  <cols>
    <col min="1" max="1" width="2.28515625" style="6" customWidth="1"/>
    <col min="2" max="2" width="12.28515625" bestFit="1" customWidth="1"/>
    <col min="3" max="3" width="11.5703125" bestFit="1" customWidth="1"/>
    <col min="4" max="4" width="10.5703125" customWidth="1"/>
    <col min="5" max="5" width="12.7109375" customWidth="1"/>
    <col min="6" max="6" width="9.28515625" style="2" customWidth="1"/>
    <col min="7" max="7" width="8.140625" style="2" customWidth="1"/>
    <col min="8" max="8" width="8.85546875" customWidth="1"/>
    <col min="9" max="9" width="10.5703125" style="3" customWidth="1"/>
    <col min="10" max="10" width="11.85546875" style="3" customWidth="1"/>
    <col min="11" max="11" width="10" style="4" customWidth="1"/>
    <col min="12" max="12" width="9.140625" style="4"/>
    <col min="15" max="15" width="13.42578125" bestFit="1" customWidth="1"/>
    <col min="16" max="16" width="7.85546875" customWidth="1"/>
    <col min="19" max="19" width="8.140625" customWidth="1"/>
    <col min="20" max="20" width="10.85546875" customWidth="1"/>
    <col min="21" max="21" width="9.85546875" customWidth="1"/>
    <col min="22" max="22" width="13" customWidth="1"/>
    <col min="23" max="23" width="13.85546875" customWidth="1"/>
    <col min="28" max="28" width="10" bestFit="1" customWidth="1"/>
    <col min="29" max="29" width="10.140625" bestFit="1" customWidth="1"/>
    <col min="30" max="30" width="12.140625" bestFit="1" customWidth="1"/>
    <col min="31" max="31" width="10.42578125" bestFit="1" customWidth="1"/>
    <col min="34" max="34" width="9.140625" customWidth="1"/>
  </cols>
  <sheetData>
    <row r="1" spans="1:35" ht="18.75" x14ac:dyDescent="0.3">
      <c r="B1" s="51" t="s">
        <v>192</v>
      </c>
      <c r="Q1" s="63" t="s">
        <v>198</v>
      </c>
    </row>
    <row r="2" spans="1:35" x14ac:dyDescent="0.25">
      <c r="B2" s="60" t="s">
        <v>197</v>
      </c>
    </row>
    <row r="3" spans="1:35" ht="18.75" x14ac:dyDescent="0.3">
      <c r="B3" s="50" t="s">
        <v>196</v>
      </c>
    </row>
    <row r="4" spans="1:35" s="4" customFormat="1" x14ac:dyDescent="0.25">
      <c r="A4" s="6"/>
      <c r="B4" s="80" t="s">
        <v>139</v>
      </c>
      <c r="C4" s="80"/>
      <c r="D4" s="1">
        <f>'1 Krautuve'!D4</f>
        <v>40</v>
      </c>
      <c r="E4"/>
      <c r="F4" s="67" t="s">
        <v>173</v>
      </c>
      <c r="G4" s="68"/>
      <c r="H4" s="68"/>
      <c r="I4" s="68"/>
      <c r="J4" s="69"/>
      <c r="K4" s="10">
        <f>'1 Krautuve'!K4</f>
        <v>0</v>
      </c>
      <c r="M4" s="78" t="s">
        <v>128</v>
      </c>
      <c r="N4" s="78"/>
      <c r="O4" s="78"/>
      <c r="P4" s="78"/>
      <c r="Q4" s="78"/>
      <c r="R4" s="78"/>
      <c r="S4" s="78"/>
      <c r="T4" s="7">
        <f>'1 Krautuve'!T4</f>
        <v>0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s="4" customFormat="1" ht="15" customHeight="1" x14ac:dyDescent="0.25">
      <c r="A5" s="6"/>
      <c r="B5" s="80" t="s">
        <v>140</v>
      </c>
      <c r="C5" s="80"/>
      <c r="D5" s="1">
        <f>'1 Krautuve'!D5</f>
        <v>55</v>
      </c>
      <c r="E5"/>
      <c r="F5" s="67" t="s">
        <v>174</v>
      </c>
      <c r="G5" s="68"/>
      <c r="H5" s="68"/>
      <c r="I5" s="68"/>
      <c r="J5" s="69"/>
      <c r="K5" s="46">
        <f>'1 Krautuve'!K5</f>
        <v>0</v>
      </c>
      <c r="M5" s="78" t="s">
        <v>130</v>
      </c>
      <c r="N5" s="78"/>
      <c r="O5" s="78"/>
      <c r="P5" s="78"/>
      <c r="Q5" s="78"/>
      <c r="R5" s="78"/>
      <c r="S5" s="78"/>
      <c r="T5" s="7">
        <f>'1 Krautuve'!T5</f>
        <v>0</v>
      </c>
      <c r="U5" s="47" t="e">
        <f>T5/T4</f>
        <v>#DIV/0!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s="4" customFormat="1" ht="15" customHeight="1" x14ac:dyDescent="0.25">
      <c r="A6" s="6"/>
      <c r="B6" s="80" t="s">
        <v>141</v>
      </c>
      <c r="C6" s="80"/>
      <c r="D6" s="1">
        <f>'1 Krautuve'!D6</f>
        <v>60</v>
      </c>
      <c r="E6"/>
      <c r="F6" s="67" t="s">
        <v>175</v>
      </c>
      <c r="G6" s="68"/>
      <c r="H6" s="68"/>
      <c r="I6" s="68"/>
      <c r="J6" s="69"/>
      <c r="K6" s="9">
        <f>'1 Krautuve'!K6</f>
        <v>0</v>
      </c>
      <c r="M6" s="78" t="s">
        <v>131</v>
      </c>
      <c r="N6" s="78"/>
      <c r="O6" s="78"/>
      <c r="P6" s="78"/>
      <c r="Q6" s="78"/>
      <c r="R6" s="78"/>
      <c r="S6" s="78"/>
      <c r="T6" s="7">
        <f>'1 Krautuve'!T6</f>
        <v>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s="4" customFormat="1" ht="15" customHeight="1" x14ac:dyDescent="0.25">
      <c r="A7" s="6"/>
      <c r="B7" s="80" t="s">
        <v>142</v>
      </c>
      <c r="C7" s="80"/>
      <c r="D7" s="1">
        <f>'1 Krautuve'!D7+18</f>
        <v>63</v>
      </c>
      <c r="E7" s="5"/>
      <c r="F7" s="67" t="s">
        <v>176</v>
      </c>
      <c r="G7" s="68"/>
      <c r="H7" s="68"/>
      <c r="I7" s="68"/>
      <c r="J7" s="69"/>
      <c r="K7" s="9">
        <f>'1 Krautuve'!K7</f>
        <v>0</v>
      </c>
      <c r="M7" s="78" t="s">
        <v>133</v>
      </c>
      <c r="N7" s="78"/>
      <c r="O7" s="78"/>
      <c r="P7" s="78"/>
      <c r="Q7" s="78"/>
      <c r="R7" s="78"/>
      <c r="S7" s="78"/>
      <c r="T7" s="7">
        <f>'1 Krautuve'!T7</f>
        <v>0</v>
      </c>
      <c r="U7" s="47" t="e">
        <f>T7/T6</f>
        <v>#DIV/0!</v>
      </c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s="4" customFormat="1" ht="15" customHeight="1" x14ac:dyDescent="0.25">
      <c r="A8" s="6"/>
      <c r="B8" s="80" t="s">
        <v>143</v>
      </c>
      <c r="C8" s="80"/>
      <c r="D8" s="1">
        <f>'1 Krautuve'!D8</f>
        <v>50</v>
      </c>
      <c r="E8"/>
      <c r="F8" s="67" t="s">
        <v>177</v>
      </c>
      <c r="G8" s="68"/>
      <c r="H8" s="68"/>
      <c r="I8" s="68"/>
      <c r="J8" s="69"/>
      <c r="K8" s="9">
        <f>'1 Krautuve'!K8</f>
        <v>0</v>
      </c>
      <c r="M8" s="79"/>
      <c r="N8" s="79"/>
      <c r="O8" s="79"/>
      <c r="P8" s="79"/>
      <c r="Q8" s="79"/>
      <c r="R8" s="79"/>
      <c r="S8" s="79"/>
      <c r="T8" s="12" t="s">
        <v>124</v>
      </c>
      <c r="U8" s="13">
        <v>0.6</v>
      </c>
      <c r="V8" s="13" t="s">
        <v>125</v>
      </c>
      <c r="W8" s="12" t="s">
        <v>126</v>
      </c>
      <c r="X8"/>
      <c r="Y8"/>
      <c r="Z8"/>
      <c r="AA8"/>
      <c r="AB8"/>
      <c r="AC8"/>
      <c r="AD8"/>
      <c r="AE8"/>
      <c r="AF8"/>
      <c r="AG8"/>
      <c r="AH8"/>
      <c r="AI8"/>
    </row>
    <row r="9" spans="1:35" s="4" customFormat="1" ht="15" customHeight="1" x14ac:dyDescent="0.25">
      <c r="A9" s="6"/>
      <c r="B9" s="80" t="s">
        <v>144</v>
      </c>
      <c r="C9" s="80"/>
      <c r="D9" s="1">
        <f>'1 Krautuve'!D9</f>
        <v>45</v>
      </c>
      <c r="E9"/>
      <c r="F9" s="67" t="s">
        <v>178</v>
      </c>
      <c r="G9" s="68"/>
      <c r="H9" s="68"/>
      <c r="I9" s="68"/>
      <c r="J9" s="69"/>
      <c r="K9" s="9">
        <f>'1 Krautuve'!K9</f>
        <v>0</v>
      </c>
      <c r="M9" s="78" t="s">
        <v>129</v>
      </c>
      <c r="N9" s="78"/>
      <c r="O9" s="78"/>
      <c r="P9" s="78"/>
      <c r="Q9" s="78"/>
      <c r="R9" s="78"/>
      <c r="S9" s="78"/>
      <c r="T9" s="14">
        <f>T4-T5</f>
        <v>0</v>
      </c>
      <c r="U9" s="8">
        <f>T9*0.6</f>
        <v>0</v>
      </c>
      <c r="V9" s="8">
        <v>4</v>
      </c>
      <c r="W9" s="12">
        <f>U9/V9</f>
        <v>0</v>
      </c>
      <c r="X9"/>
      <c r="Y9"/>
      <c r="Z9"/>
      <c r="AA9"/>
      <c r="AB9"/>
      <c r="AC9"/>
      <c r="AD9"/>
      <c r="AE9"/>
      <c r="AF9"/>
      <c r="AG9"/>
      <c r="AH9"/>
      <c r="AI9"/>
    </row>
    <row r="10" spans="1:35" s="4" customFormat="1" ht="15" customHeight="1" x14ac:dyDescent="0.25">
      <c r="A10" s="6"/>
      <c r="B10" s="80" t="s">
        <v>146</v>
      </c>
      <c r="C10" s="80"/>
      <c r="D10" s="1">
        <f>'1 Krautuve'!D10</f>
        <v>660</v>
      </c>
      <c r="E10"/>
      <c r="F10" s="31" t="s">
        <v>134</v>
      </c>
      <c r="G10" s="32"/>
      <c r="H10" s="32"/>
      <c r="I10" s="32"/>
      <c r="J10" s="33"/>
      <c r="K10" s="10">
        <f>'1 Krautuve'!K10</f>
        <v>0</v>
      </c>
      <c r="M10" s="78" t="s">
        <v>132</v>
      </c>
      <c r="N10" s="78"/>
      <c r="O10" s="78"/>
      <c r="P10" s="78"/>
      <c r="Q10" s="78"/>
      <c r="R10" s="78"/>
      <c r="S10" s="78"/>
      <c r="T10" s="14">
        <f>T6-T7</f>
        <v>0</v>
      </c>
      <c r="U10" s="8">
        <f>T10*0.6</f>
        <v>0</v>
      </c>
      <c r="V10" s="8">
        <v>6</v>
      </c>
      <c r="W10" s="8">
        <f>U10/V10</f>
        <v>0</v>
      </c>
      <c r="X10"/>
      <c r="Y10"/>
      <c r="Z10"/>
      <c r="AA10"/>
      <c r="AB10"/>
      <c r="AC10"/>
      <c r="AD10"/>
      <c r="AE10"/>
      <c r="AF10"/>
      <c r="AG10"/>
      <c r="AH10"/>
      <c r="AI10"/>
    </row>
    <row r="11" spans="1:35" s="4" customFormat="1" x14ac:dyDescent="0.25">
      <c r="B11" s="80" t="s">
        <v>150</v>
      </c>
      <c r="C11" s="80"/>
      <c r="D11" s="1">
        <f>'1 Krautuve'!D11</f>
        <v>11</v>
      </c>
      <c r="E11"/>
      <c r="M11" s="79" t="s">
        <v>124</v>
      </c>
      <c r="N11" s="79"/>
      <c r="O11" s="79"/>
      <c r="P11" s="79"/>
      <c r="Q11" s="79"/>
      <c r="R11" s="79"/>
      <c r="S11" s="79"/>
      <c r="T11" s="14">
        <f>SUM(T9:T10)</f>
        <v>0</v>
      </c>
      <c r="U11" s="8">
        <f>SUM(U9:U10)</f>
        <v>0</v>
      </c>
      <c r="V11" s="12"/>
      <c r="W11" s="8">
        <f>SUM(W9:W10)</f>
        <v>0</v>
      </c>
    </row>
    <row r="12" spans="1:35" s="4" customFormat="1" ht="28.5" customHeight="1" x14ac:dyDescent="0.25">
      <c r="B12" s="90" t="s">
        <v>147</v>
      </c>
      <c r="C12" s="90"/>
      <c r="D12" s="1">
        <f>'1 Krautuve'!D12</f>
        <v>20</v>
      </c>
      <c r="E12"/>
      <c r="F12" s="77" t="s">
        <v>123</v>
      </c>
      <c r="G12" s="77"/>
      <c r="H12" s="77"/>
      <c r="I12" s="77"/>
      <c r="J12" s="77"/>
      <c r="K12" s="48">
        <f>'1 Krautuve'!K12</f>
        <v>0</v>
      </c>
    </row>
    <row r="13" spans="1:35" s="4" customFormat="1" ht="15" customHeight="1" x14ac:dyDescent="0.25">
      <c r="B13" s="80" t="s">
        <v>0</v>
      </c>
      <c r="C13" s="80"/>
      <c r="D13" s="1">
        <f>'1 Krautuve'!D13</f>
        <v>6</v>
      </c>
      <c r="E13"/>
      <c r="F13" s="67" t="s">
        <v>181</v>
      </c>
      <c r="G13" s="68"/>
      <c r="H13" s="68"/>
      <c r="I13" s="68"/>
      <c r="J13" s="69"/>
      <c r="K13" s="48">
        <f>'1 Krautuve'!K13</f>
        <v>0</v>
      </c>
      <c r="M13" s="79"/>
      <c r="N13" s="79"/>
      <c r="O13" s="79"/>
      <c r="P13" s="79"/>
      <c r="Q13" s="79"/>
      <c r="R13" s="79"/>
      <c r="S13" s="79"/>
      <c r="T13" s="12" t="str">
        <f>T8</f>
        <v>Kopā</v>
      </c>
      <c r="U13" s="13">
        <v>0.4</v>
      </c>
      <c r="V13" s="12" t="s">
        <v>2</v>
      </c>
      <c r="W13" s="12" t="s">
        <v>136</v>
      </c>
    </row>
    <row r="14" spans="1:35" s="4" customFormat="1" ht="15" customHeight="1" x14ac:dyDescent="0.25">
      <c r="B14" s="80" t="s">
        <v>1</v>
      </c>
      <c r="C14" s="80"/>
      <c r="D14" s="1">
        <f>'1 Krautuve'!D14</f>
        <v>288</v>
      </c>
      <c r="E14"/>
      <c r="F14" s="71" t="s">
        <v>127</v>
      </c>
      <c r="G14" s="72"/>
      <c r="H14" s="72"/>
      <c r="I14" s="72"/>
      <c r="J14" s="73"/>
      <c r="K14" s="48">
        <f>'1 Krautuve'!K14</f>
        <v>0</v>
      </c>
      <c r="M14" s="71" t="s">
        <v>129</v>
      </c>
      <c r="N14" s="72"/>
      <c r="O14" s="72"/>
      <c r="P14" s="72"/>
      <c r="Q14" s="72"/>
      <c r="R14" s="72"/>
      <c r="S14" s="73"/>
      <c r="T14" s="8">
        <f>T9</f>
        <v>0</v>
      </c>
      <c r="U14" s="14">
        <f>T9-U9</f>
        <v>0</v>
      </c>
      <c r="V14" s="7">
        <v>800000</v>
      </c>
      <c r="W14" s="15">
        <f>U14/V14</f>
        <v>0</v>
      </c>
    </row>
    <row r="15" spans="1:35" s="4" customFormat="1" ht="15" customHeight="1" x14ac:dyDescent="0.25">
      <c r="B15" s="80" t="s">
        <v>148</v>
      </c>
      <c r="C15" s="80"/>
      <c r="D15" s="1">
        <f>'1 Krautuve'!D15</f>
        <v>24</v>
      </c>
      <c r="E15"/>
      <c r="F15" s="74" t="s">
        <v>180</v>
      </c>
      <c r="G15" s="75"/>
      <c r="H15" s="75"/>
      <c r="I15" s="75"/>
      <c r="J15" s="76"/>
      <c r="K15" s="48">
        <f>'1 Krautuve'!K15</f>
        <v>19000</v>
      </c>
      <c r="M15" s="71" t="s">
        <v>132</v>
      </c>
      <c r="N15" s="72"/>
      <c r="O15" s="72"/>
      <c r="P15" s="72"/>
      <c r="Q15" s="72"/>
      <c r="R15" s="72"/>
      <c r="S15" s="73"/>
      <c r="T15" s="8">
        <f>T10</f>
        <v>0</v>
      </c>
      <c r="U15" s="14">
        <f>T10-U10</f>
        <v>0</v>
      </c>
      <c r="V15" s="7">
        <v>1200000</v>
      </c>
      <c r="W15" s="15">
        <f>U15/V15</f>
        <v>0</v>
      </c>
    </row>
    <row r="16" spans="1:35" s="4" customFormat="1" x14ac:dyDescent="0.25">
      <c r="B16" s="80" t="s">
        <v>145</v>
      </c>
      <c r="C16" s="80"/>
      <c r="D16" s="1">
        <f>'1 Krautuve'!D16</f>
        <v>30</v>
      </c>
      <c r="E16"/>
      <c r="F16" s="71" t="s">
        <v>179</v>
      </c>
      <c r="G16" s="72"/>
      <c r="H16" s="72"/>
      <c r="I16" s="72"/>
      <c r="J16" s="73"/>
      <c r="K16" s="49">
        <f>'1 Krautuve'!K16</f>
        <v>0</v>
      </c>
      <c r="M16" s="81" t="s">
        <v>124</v>
      </c>
      <c r="N16" s="82"/>
      <c r="O16" s="82"/>
      <c r="P16" s="82"/>
      <c r="Q16" s="82"/>
      <c r="R16" s="82"/>
      <c r="S16" s="83"/>
      <c r="T16" s="8">
        <f>SUM(T14:T15)</f>
        <v>0</v>
      </c>
      <c r="U16" s="14">
        <f>SUM(U14:U15)</f>
        <v>0</v>
      </c>
      <c r="V16" s="12"/>
      <c r="W16" s="15">
        <f>SUM(W14:W15)</f>
        <v>0</v>
      </c>
    </row>
    <row r="17" spans="1:34" s="4" customFormat="1" ht="16.5" customHeight="1" x14ac:dyDescent="0.25">
      <c r="B17"/>
      <c r="C17"/>
      <c r="D17"/>
      <c r="E17"/>
      <c r="F17" s="87" t="s">
        <v>183</v>
      </c>
      <c r="G17" s="88"/>
      <c r="H17" s="88"/>
      <c r="I17" s="88"/>
      <c r="J17" s="89"/>
      <c r="K17" s="7">
        <f>'1 Krautuve'!K17</f>
        <v>0</v>
      </c>
      <c r="X17"/>
      <c r="Y17"/>
      <c r="Z17"/>
      <c r="AF17" s="91"/>
      <c r="AG17" s="91"/>
    </row>
    <row r="18" spans="1:34" s="4" customFormat="1" ht="16.5" customHeight="1" x14ac:dyDescent="0.3">
      <c r="A18" s="6"/>
      <c r="B18" s="50" t="s">
        <v>191</v>
      </c>
      <c r="C18"/>
      <c r="D18"/>
      <c r="E18"/>
      <c r="F18" s="2"/>
      <c r="G18" s="2"/>
      <c r="H18"/>
      <c r="I18" s="3"/>
      <c r="J18" s="3"/>
      <c r="M18" s="70" t="s">
        <v>161</v>
      </c>
      <c r="N18" s="70"/>
      <c r="O18" s="70"/>
      <c r="P18" s="70"/>
      <c r="Q18"/>
      <c r="R18" s="25"/>
      <c r="S18" s="29"/>
      <c r="T18" s="30"/>
      <c r="U18"/>
      <c r="V18"/>
      <c r="W18"/>
      <c r="X18"/>
      <c r="Y18" s="84" t="s">
        <v>182</v>
      </c>
      <c r="Z18" s="85"/>
      <c r="AF18" s="62"/>
      <c r="AG18" s="62"/>
    </row>
    <row r="19" spans="1:34" s="17" customFormat="1" ht="72" customHeight="1" x14ac:dyDescent="0.25">
      <c r="A19" s="18"/>
      <c r="B19" s="19" t="s">
        <v>149</v>
      </c>
      <c r="C19" s="20" t="s">
        <v>160</v>
      </c>
      <c r="D19" s="21" t="s">
        <v>151</v>
      </c>
      <c r="E19" s="21" t="s">
        <v>152</v>
      </c>
      <c r="F19" s="22" t="s">
        <v>153</v>
      </c>
      <c r="G19" s="22" t="s">
        <v>154</v>
      </c>
      <c r="H19" s="22" t="s">
        <v>155</v>
      </c>
      <c r="I19" s="23" t="s">
        <v>156</v>
      </c>
      <c r="J19" s="23" t="s">
        <v>157</v>
      </c>
      <c r="K19" s="23" t="s">
        <v>158</v>
      </c>
      <c r="L19" s="23" t="s">
        <v>159</v>
      </c>
      <c r="M19" s="39" t="s">
        <v>162</v>
      </c>
      <c r="N19" s="39" t="s">
        <v>163</v>
      </c>
      <c r="O19" s="39" t="s">
        <v>164</v>
      </c>
      <c r="P19" s="40" t="s">
        <v>165</v>
      </c>
      <c r="Q19" s="40" t="s">
        <v>166</v>
      </c>
      <c r="R19" s="40" t="s">
        <v>167</v>
      </c>
      <c r="S19" s="40" t="s">
        <v>168</v>
      </c>
      <c r="T19" s="40" t="s">
        <v>169</v>
      </c>
      <c r="U19" s="40" t="s">
        <v>171</v>
      </c>
      <c r="V19" s="40" t="s">
        <v>172</v>
      </c>
      <c r="W19" s="40" t="s">
        <v>170</v>
      </c>
      <c r="X19" s="40" t="s">
        <v>189</v>
      </c>
      <c r="Y19" s="41" t="s">
        <v>136</v>
      </c>
      <c r="Z19" s="42" t="s">
        <v>135</v>
      </c>
      <c r="AA19" s="43" t="s">
        <v>183</v>
      </c>
      <c r="AB19" s="43" t="s">
        <v>185</v>
      </c>
      <c r="AC19" s="43" t="s">
        <v>184</v>
      </c>
      <c r="AD19" s="43" t="s">
        <v>187</v>
      </c>
      <c r="AE19" s="43" t="s">
        <v>188</v>
      </c>
      <c r="AF19" s="43" t="s">
        <v>138</v>
      </c>
      <c r="AG19" s="43" t="s">
        <v>137</v>
      </c>
    </row>
    <row r="20" spans="1:34" s="2" customFormat="1" x14ac:dyDescent="0.25">
      <c r="B20" s="24" t="s">
        <v>3</v>
      </c>
      <c r="C20" s="6">
        <v>5</v>
      </c>
      <c r="D20" s="25">
        <f t="shared" ref="D20:D25" si="0">60/(1/(C20/$D$4))</f>
        <v>7.5</v>
      </c>
      <c r="E20" s="25">
        <f t="shared" ref="E20:E51" si="1">D20+$D$7+$D$8</f>
        <v>120.5</v>
      </c>
      <c r="F20" s="2">
        <f t="shared" ref="F20:F51" si="2">($D$10-$D$9-$D$12)/E20</f>
        <v>4.9377593360995853</v>
      </c>
      <c r="G20" s="3">
        <f t="shared" ref="G20:G51" si="3">C20*F20</f>
        <v>24.688796680497926</v>
      </c>
      <c r="H20" s="3">
        <f t="shared" ref="H20:H51" si="4">F20*$D$16</f>
        <v>148.13278008298755</v>
      </c>
      <c r="I20" s="3">
        <f>G20*2</f>
        <v>49.377593360995853</v>
      </c>
      <c r="J20" s="3">
        <f>H20*2</f>
        <v>296.2655601659751</v>
      </c>
      <c r="K20" s="4">
        <f t="shared" ref="K20:K51" si="5">I20*$D$14</f>
        <v>14220.746887966805</v>
      </c>
      <c r="L20" s="4">
        <f t="shared" ref="L20:L51" si="6">J20*$D$14</f>
        <v>85324.481327800837</v>
      </c>
      <c r="M20" s="7">
        <f t="shared" ref="M20:M51" si="7">K20*$W$16</f>
        <v>0</v>
      </c>
      <c r="N20" s="7">
        <f t="shared" ref="N20:N51" si="8">$W$11</f>
        <v>0</v>
      </c>
      <c r="O20" s="7">
        <f t="shared" ref="O20:O51" si="9">((L20/$D$16)*($D$7+$D$8))/60*$K$16</f>
        <v>0</v>
      </c>
      <c r="P20" s="7">
        <f>M20+N20+O20</f>
        <v>0</v>
      </c>
      <c r="Q20" s="9">
        <f t="shared" ref="Q20:Q51" si="10">ROUND($K$12/100*K20*$K$10,2)</f>
        <v>0</v>
      </c>
      <c r="R20" s="9">
        <f t="shared" ref="R20:R51" si="11">K20*$K$4</f>
        <v>0</v>
      </c>
      <c r="S20" s="9">
        <f t="shared" ref="S20:S51" si="12">K20*$K$5</f>
        <v>0</v>
      </c>
      <c r="T20" s="1">
        <f t="shared" ref="T20:T51" si="13">$K$6</f>
        <v>0</v>
      </c>
      <c r="U20" s="9">
        <f t="shared" ref="U20:U51" si="14">$K$7</f>
        <v>0</v>
      </c>
      <c r="V20" s="9">
        <f t="shared" ref="V20:V51" si="15">$K$8</f>
        <v>0</v>
      </c>
      <c r="W20" s="1">
        <f t="shared" ref="W20:W51" si="16">$K$9</f>
        <v>0</v>
      </c>
      <c r="X20" s="9">
        <f>SUM(P20:W20)</f>
        <v>0</v>
      </c>
      <c r="Y20" s="10">
        <f>X20/K20</f>
        <v>0</v>
      </c>
      <c r="Z20" s="10">
        <f>X20/L20</f>
        <v>0</v>
      </c>
      <c r="AA20" s="9">
        <f>$K$17</f>
        <v>0</v>
      </c>
      <c r="AB20" s="47" t="e">
        <f t="shared" ref="AB20:AB51" si="17">AA20/X20</f>
        <v>#DIV/0!</v>
      </c>
      <c r="AC20" s="7">
        <f t="shared" ref="AC20:AC51" si="18">X20+AA20</f>
        <v>0</v>
      </c>
      <c r="AD20" s="44">
        <f t="shared" ref="AD20:AD51" si="19">AC20/K20</f>
        <v>0</v>
      </c>
      <c r="AE20" s="44">
        <f t="shared" ref="AE20:AE51" si="20">AC20/L20</f>
        <v>0</v>
      </c>
      <c r="AF20" s="44">
        <f>((AD20*C20)-($D$16*AG20))/C20</f>
        <v>0</v>
      </c>
      <c r="AG20" s="44">
        <f>'1 Krautuve'!AG20</f>
        <v>0</v>
      </c>
      <c r="AH20" s="61"/>
    </row>
    <row r="21" spans="1:34" s="2" customFormat="1" x14ac:dyDescent="0.25">
      <c r="B21" s="26" t="s">
        <v>4</v>
      </c>
      <c r="C21" s="6">
        <v>10</v>
      </c>
      <c r="D21" s="25">
        <f t="shared" si="0"/>
        <v>15</v>
      </c>
      <c r="E21" s="25">
        <f t="shared" si="1"/>
        <v>128</v>
      </c>
      <c r="F21" s="2">
        <f t="shared" si="2"/>
        <v>4.6484375</v>
      </c>
      <c r="G21" s="3">
        <f t="shared" si="3"/>
        <v>46.484375</v>
      </c>
      <c r="H21" s="3">
        <f t="shared" si="4"/>
        <v>139.453125</v>
      </c>
      <c r="I21" s="3">
        <f t="shared" ref="I21:I84" si="21">G21*2</f>
        <v>92.96875</v>
      </c>
      <c r="J21" s="3">
        <f t="shared" ref="J21:J52" si="22">H21*2</f>
        <v>278.90625</v>
      </c>
      <c r="K21" s="4">
        <f t="shared" si="5"/>
        <v>26775</v>
      </c>
      <c r="L21" s="4">
        <f t="shared" si="6"/>
        <v>80325</v>
      </c>
      <c r="M21" s="7">
        <f t="shared" si="7"/>
        <v>0</v>
      </c>
      <c r="N21" s="7">
        <f t="shared" si="8"/>
        <v>0</v>
      </c>
      <c r="O21" s="7">
        <f t="shared" si="9"/>
        <v>0</v>
      </c>
      <c r="P21" s="7">
        <f t="shared" ref="P21:P84" si="23">M21+N21+O21</f>
        <v>0</v>
      </c>
      <c r="Q21" s="9">
        <f t="shared" si="10"/>
        <v>0</v>
      </c>
      <c r="R21" s="9">
        <f t="shared" si="11"/>
        <v>0</v>
      </c>
      <c r="S21" s="9">
        <f t="shared" si="12"/>
        <v>0</v>
      </c>
      <c r="T21" s="1">
        <f t="shared" si="13"/>
        <v>0</v>
      </c>
      <c r="U21" s="9">
        <f t="shared" si="14"/>
        <v>0</v>
      </c>
      <c r="V21" s="9">
        <f t="shared" si="15"/>
        <v>0</v>
      </c>
      <c r="W21" s="1">
        <f t="shared" si="16"/>
        <v>0</v>
      </c>
      <c r="X21" s="9">
        <f t="shared" ref="X21:X84" si="24">SUM(P21:W21)</f>
        <v>0</v>
      </c>
      <c r="Y21" s="10">
        <f t="shared" ref="Y21:Y84" si="25">X21/K21</f>
        <v>0</v>
      </c>
      <c r="Z21" s="10">
        <f t="shared" ref="Z21:Z84" si="26">X21/L21</f>
        <v>0</v>
      </c>
      <c r="AA21" s="9">
        <f t="shared" ref="AA21:AA84" si="27">$K$17</f>
        <v>0</v>
      </c>
      <c r="AB21" s="47" t="e">
        <f t="shared" si="17"/>
        <v>#DIV/0!</v>
      </c>
      <c r="AC21" s="7">
        <f t="shared" si="18"/>
        <v>0</v>
      </c>
      <c r="AD21" s="44">
        <f t="shared" si="19"/>
        <v>0</v>
      </c>
      <c r="AE21" s="44">
        <f t="shared" si="20"/>
        <v>0</v>
      </c>
      <c r="AF21" s="44">
        <f t="shared" ref="AF21:AF84" si="28">((AD21*C21)-($D$16*AG21))/C21</f>
        <v>0</v>
      </c>
      <c r="AG21" s="44">
        <f>'1 Krautuve'!AG21</f>
        <v>0</v>
      </c>
      <c r="AH21" s="61"/>
    </row>
    <row r="22" spans="1:34" s="2" customFormat="1" x14ac:dyDescent="0.25">
      <c r="B22" s="26" t="s">
        <v>5</v>
      </c>
      <c r="C22" s="6">
        <v>15</v>
      </c>
      <c r="D22" s="25">
        <f t="shared" si="0"/>
        <v>22.5</v>
      </c>
      <c r="E22" s="25">
        <f t="shared" si="1"/>
        <v>135.5</v>
      </c>
      <c r="F22" s="2">
        <f t="shared" si="2"/>
        <v>4.391143911439114</v>
      </c>
      <c r="G22" s="3">
        <f t="shared" si="3"/>
        <v>65.867158671586708</v>
      </c>
      <c r="H22" s="3">
        <f t="shared" si="4"/>
        <v>131.73431734317342</v>
      </c>
      <c r="I22" s="3">
        <f t="shared" si="21"/>
        <v>131.73431734317342</v>
      </c>
      <c r="J22" s="3">
        <f t="shared" si="22"/>
        <v>263.46863468634683</v>
      </c>
      <c r="K22" s="4">
        <f t="shared" si="5"/>
        <v>37939.483394833944</v>
      </c>
      <c r="L22" s="4">
        <f t="shared" si="6"/>
        <v>75878.966789667887</v>
      </c>
      <c r="M22" s="7">
        <f t="shared" si="7"/>
        <v>0</v>
      </c>
      <c r="N22" s="7">
        <f t="shared" si="8"/>
        <v>0</v>
      </c>
      <c r="O22" s="7">
        <f t="shared" si="9"/>
        <v>0</v>
      </c>
      <c r="P22" s="7">
        <f t="shared" si="23"/>
        <v>0</v>
      </c>
      <c r="Q22" s="9">
        <f t="shared" si="10"/>
        <v>0</v>
      </c>
      <c r="R22" s="9">
        <f t="shared" si="11"/>
        <v>0</v>
      </c>
      <c r="S22" s="9">
        <f t="shared" si="12"/>
        <v>0</v>
      </c>
      <c r="T22" s="1">
        <f t="shared" si="13"/>
        <v>0</v>
      </c>
      <c r="U22" s="9">
        <f t="shared" si="14"/>
        <v>0</v>
      </c>
      <c r="V22" s="9">
        <f t="shared" si="15"/>
        <v>0</v>
      </c>
      <c r="W22" s="1">
        <f t="shared" si="16"/>
        <v>0</v>
      </c>
      <c r="X22" s="9">
        <f t="shared" si="24"/>
        <v>0</v>
      </c>
      <c r="Y22" s="10">
        <f t="shared" si="25"/>
        <v>0</v>
      </c>
      <c r="Z22" s="10">
        <f t="shared" si="26"/>
        <v>0</v>
      </c>
      <c r="AA22" s="9">
        <f t="shared" si="27"/>
        <v>0</v>
      </c>
      <c r="AB22" s="47" t="e">
        <f t="shared" si="17"/>
        <v>#DIV/0!</v>
      </c>
      <c r="AC22" s="7">
        <f t="shared" si="18"/>
        <v>0</v>
      </c>
      <c r="AD22" s="44">
        <f t="shared" si="19"/>
        <v>0</v>
      </c>
      <c r="AE22" s="44">
        <f t="shared" si="20"/>
        <v>0</v>
      </c>
      <c r="AF22" s="44">
        <f t="shared" si="28"/>
        <v>0</v>
      </c>
      <c r="AG22" s="44">
        <f>'1 Krautuve'!AG22</f>
        <v>0</v>
      </c>
      <c r="AH22" s="61"/>
    </row>
    <row r="23" spans="1:34" s="2" customFormat="1" x14ac:dyDescent="0.25">
      <c r="B23" s="26" t="s">
        <v>6</v>
      </c>
      <c r="C23" s="6">
        <v>20</v>
      </c>
      <c r="D23" s="25">
        <f t="shared" si="0"/>
        <v>30</v>
      </c>
      <c r="E23" s="25">
        <f t="shared" si="1"/>
        <v>143</v>
      </c>
      <c r="F23" s="2">
        <f t="shared" si="2"/>
        <v>4.1608391608391608</v>
      </c>
      <c r="G23" s="3">
        <f t="shared" si="3"/>
        <v>83.216783216783213</v>
      </c>
      <c r="H23" s="3">
        <f t="shared" si="4"/>
        <v>124.82517482517483</v>
      </c>
      <c r="I23" s="3">
        <f t="shared" si="21"/>
        <v>166.43356643356643</v>
      </c>
      <c r="J23" s="3">
        <f t="shared" si="22"/>
        <v>249.65034965034965</v>
      </c>
      <c r="K23" s="4">
        <f t="shared" si="5"/>
        <v>47932.867132867133</v>
      </c>
      <c r="L23" s="4">
        <f t="shared" si="6"/>
        <v>71899.3006993007</v>
      </c>
      <c r="M23" s="7">
        <f t="shared" si="7"/>
        <v>0</v>
      </c>
      <c r="N23" s="7">
        <f t="shared" si="8"/>
        <v>0</v>
      </c>
      <c r="O23" s="7">
        <f t="shared" si="9"/>
        <v>0</v>
      </c>
      <c r="P23" s="7">
        <f t="shared" si="23"/>
        <v>0</v>
      </c>
      <c r="Q23" s="9">
        <f t="shared" si="10"/>
        <v>0</v>
      </c>
      <c r="R23" s="9">
        <f t="shared" si="11"/>
        <v>0</v>
      </c>
      <c r="S23" s="9">
        <f t="shared" si="12"/>
        <v>0</v>
      </c>
      <c r="T23" s="1">
        <f t="shared" si="13"/>
        <v>0</v>
      </c>
      <c r="U23" s="9">
        <f t="shared" si="14"/>
        <v>0</v>
      </c>
      <c r="V23" s="9">
        <f t="shared" si="15"/>
        <v>0</v>
      </c>
      <c r="W23" s="1">
        <f t="shared" si="16"/>
        <v>0</v>
      </c>
      <c r="X23" s="9">
        <f t="shared" si="24"/>
        <v>0</v>
      </c>
      <c r="Y23" s="10">
        <f t="shared" si="25"/>
        <v>0</v>
      </c>
      <c r="Z23" s="10">
        <f t="shared" si="26"/>
        <v>0</v>
      </c>
      <c r="AA23" s="9">
        <f t="shared" si="27"/>
        <v>0</v>
      </c>
      <c r="AB23" s="47" t="e">
        <f t="shared" si="17"/>
        <v>#DIV/0!</v>
      </c>
      <c r="AC23" s="7">
        <f t="shared" si="18"/>
        <v>0</v>
      </c>
      <c r="AD23" s="44">
        <f t="shared" si="19"/>
        <v>0</v>
      </c>
      <c r="AE23" s="44">
        <f t="shared" si="20"/>
        <v>0</v>
      </c>
      <c r="AF23" s="44">
        <f t="shared" si="28"/>
        <v>0</v>
      </c>
      <c r="AG23" s="44">
        <f>'1 Krautuve'!AG23</f>
        <v>0</v>
      </c>
      <c r="AH23" s="61"/>
    </row>
    <row r="24" spans="1:34" s="2" customFormat="1" x14ac:dyDescent="0.25">
      <c r="B24" s="26" t="s">
        <v>7</v>
      </c>
      <c r="C24" s="6">
        <v>25</v>
      </c>
      <c r="D24" s="25">
        <f t="shared" si="0"/>
        <v>37.5</v>
      </c>
      <c r="E24" s="25">
        <f t="shared" si="1"/>
        <v>150.5</v>
      </c>
      <c r="F24" s="2">
        <f t="shared" si="2"/>
        <v>3.9534883720930232</v>
      </c>
      <c r="G24" s="3">
        <f t="shared" si="3"/>
        <v>98.837209302325576</v>
      </c>
      <c r="H24" s="3">
        <f t="shared" si="4"/>
        <v>118.6046511627907</v>
      </c>
      <c r="I24" s="3">
        <f t="shared" si="21"/>
        <v>197.67441860465115</v>
      </c>
      <c r="J24" s="3">
        <f t="shared" si="22"/>
        <v>237.2093023255814</v>
      </c>
      <c r="K24" s="4">
        <f t="shared" si="5"/>
        <v>56930.232558139534</v>
      </c>
      <c r="L24" s="4">
        <f t="shared" si="6"/>
        <v>68316.27906976745</v>
      </c>
      <c r="M24" s="7">
        <f t="shared" si="7"/>
        <v>0</v>
      </c>
      <c r="N24" s="7">
        <f t="shared" si="8"/>
        <v>0</v>
      </c>
      <c r="O24" s="7">
        <f t="shared" si="9"/>
        <v>0</v>
      </c>
      <c r="P24" s="7">
        <f t="shared" si="23"/>
        <v>0</v>
      </c>
      <c r="Q24" s="9">
        <f t="shared" si="10"/>
        <v>0</v>
      </c>
      <c r="R24" s="9">
        <f t="shared" si="11"/>
        <v>0</v>
      </c>
      <c r="S24" s="9">
        <f t="shared" si="12"/>
        <v>0</v>
      </c>
      <c r="T24" s="1">
        <f t="shared" si="13"/>
        <v>0</v>
      </c>
      <c r="U24" s="9">
        <f t="shared" si="14"/>
        <v>0</v>
      </c>
      <c r="V24" s="9">
        <f t="shared" si="15"/>
        <v>0</v>
      </c>
      <c r="W24" s="1">
        <f t="shared" si="16"/>
        <v>0</v>
      </c>
      <c r="X24" s="9">
        <f t="shared" si="24"/>
        <v>0</v>
      </c>
      <c r="Y24" s="10">
        <f t="shared" si="25"/>
        <v>0</v>
      </c>
      <c r="Z24" s="10">
        <f t="shared" si="26"/>
        <v>0</v>
      </c>
      <c r="AA24" s="9">
        <f t="shared" si="27"/>
        <v>0</v>
      </c>
      <c r="AB24" s="47" t="e">
        <f t="shared" si="17"/>
        <v>#DIV/0!</v>
      </c>
      <c r="AC24" s="7">
        <f t="shared" si="18"/>
        <v>0</v>
      </c>
      <c r="AD24" s="44">
        <f t="shared" si="19"/>
        <v>0</v>
      </c>
      <c r="AE24" s="44">
        <f t="shared" si="20"/>
        <v>0</v>
      </c>
      <c r="AF24" s="44">
        <f t="shared" si="28"/>
        <v>0</v>
      </c>
      <c r="AG24" s="44">
        <f>'1 Krautuve'!AG24</f>
        <v>0</v>
      </c>
      <c r="AH24" s="61"/>
    </row>
    <row r="25" spans="1:34" s="2" customFormat="1" x14ac:dyDescent="0.25">
      <c r="B25" s="26" t="s">
        <v>8</v>
      </c>
      <c r="C25" s="6">
        <v>30</v>
      </c>
      <c r="D25" s="25">
        <f t="shared" si="0"/>
        <v>45</v>
      </c>
      <c r="E25" s="25">
        <f t="shared" si="1"/>
        <v>158</v>
      </c>
      <c r="F25" s="2">
        <f t="shared" si="2"/>
        <v>3.7658227848101267</v>
      </c>
      <c r="G25" s="3">
        <f t="shared" si="3"/>
        <v>112.9746835443038</v>
      </c>
      <c r="H25" s="3">
        <f t="shared" si="4"/>
        <v>112.9746835443038</v>
      </c>
      <c r="I25" s="3">
        <f t="shared" si="21"/>
        <v>225.9493670886076</v>
      </c>
      <c r="J25" s="3">
        <f t="shared" si="22"/>
        <v>225.9493670886076</v>
      </c>
      <c r="K25" s="4">
        <f t="shared" si="5"/>
        <v>65073.417721518992</v>
      </c>
      <c r="L25" s="4">
        <f t="shared" si="6"/>
        <v>65073.417721518992</v>
      </c>
      <c r="M25" s="7">
        <f t="shared" si="7"/>
        <v>0</v>
      </c>
      <c r="N25" s="7">
        <f t="shared" si="8"/>
        <v>0</v>
      </c>
      <c r="O25" s="7">
        <f t="shared" si="9"/>
        <v>0</v>
      </c>
      <c r="P25" s="7">
        <f t="shared" si="23"/>
        <v>0</v>
      </c>
      <c r="Q25" s="9">
        <f t="shared" si="10"/>
        <v>0</v>
      </c>
      <c r="R25" s="9">
        <f t="shared" si="11"/>
        <v>0</v>
      </c>
      <c r="S25" s="9">
        <f t="shared" si="12"/>
        <v>0</v>
      </c>
      <c r="T25" s="1">
        <f t="shared" si="13"/>
        <v>0</v>
      </c>
      <c r="U25" s="9">
        <f t="shared" si="14"/>
        <v>0</v>
      </c>
      <c r="V25" s="9">
        <f t="shared" si="15"/>
        <v>0</v>
      </c>
      <c r="W25" s="1">
        <f t="shared" si="16"/>
        <v>0</v>
      </c>
      <c r="X25" s="9">
        <f t="shared" si="24"/>
        <v>0</v>
      </c>
      <c r="Y25" s="10">
        <f t="shared" si="25"/>
        <v>0</v>
      </c>
      <c r="Z25" s="10">
        <f t="shared" si="26"/>
        <v>0</v>
      </c>
      <c r="AA25" s="9">
        <f t="shared" si="27"/>
        <v>0</v>
      </c>
      <c r="AB25" s="47" t="e">
        <f t="shared" si="17"/>
        <v>#DIV/0!</v>
      </c>
      <c r="AC25" s="7">
        <f t="shared" si="18"/>
        <v>0</v>
      </c>
      <c r="AD25" s="44">
        <f t="shared" si="19"/>
        <v>0</v>
      </c>
      <c r="AE25" s="44">
        <f t="shared" si="20"/>
        <v>0</v>
      </c>
      <c r="AF25" s="44">
        <f t="shared" si="28"/>
        <v>0</v>
      </c>
      <c r="AG25" s="44">
        <f>'1 Krautuve'!AG25</f>
        <v>0</v>
      </c>
      <c r="AH25" s="61"/>
    </row>
    <row r="26" spans="1:34" s="2" customFormat="1" x14ac:dyDescent="0.25">
      <c r="B26" s="26" t="s">
        <v>9</v>
      </c>
      <c r="C26" s="6">
        <v>35</v>
      </c>
      <c r="D26" s="25">
        <f t="shared" ref="D26:D33" si="29">60/(1/(C26/$D$5))</f>
        <v>38.18181818181818</v>
      </c>
      <c r="E26" s="25">
        <f t="shared" si="1"/>
        <v>151.18181818181819</v>
      </c>
      <c r="F26" s="2">
        <f t="shared" si="2"/>
        <v>3.9356584485868908</v>
      </c>
      <c r="G26" s="3">
        <f t="shared" si="3"/>
        <v>137.74804570054118</v>
      </c>
      <c r="H26" s="3">
        <f t="shared" si="4"/>
        <v>118.06975345760672</v>
      </c>
      <c r="I26" s="3">
        <f t="shared" si="21"/>
        <v>275.49609140108237</v>
      </c>
      <c r="J26" s="3">
        <f t="shared" si="22"/>
        <v>236.13950691521345</v>
      </c>
      <c r="K26" s="4">
        <f t="shared" si="5"/>
        <v>79342.874323511729</v>
      </c>
      <c r="L26" s="4">
        <f t="shared" si="6"/>
        <v>68008.17799158147</v>
      </c>
      <c r="M26" s="7">
        <f t="shared" si="7"/>
        <v>0</v>
      </c>
      <c r="N26" s="7">
        <f t="shared" si="8"/>
        <v>0</v>
      </c>
      <c r="O26" s="7">
        <f t="shared" si="9"/>
        <v>0</v>
      </c>
      <c r="P26" s="7">
        <f t="shared" si="23"/>
        <v>0</v>
      </c>
      <c r="Q26" s="9">
        <f t="shared" si="10"/>
        <v>0</v>
      </c>
      <c r="R26" s="9">
        <f t="shared" si="11"/>
        <v>0</v>
      </c>
      <c r="S26" s="9">
        <f t="shared" si="12"/>
        <v>0</v>
      </c>
      <c r="T26" s="1">
        <f t="shared" si="13"/>
        <v>0</v>
      </c>
      <c r="U26" s="9">
        <f t="shared" si="14"/>
        <v>0</v>
      </c>
      <c r="V26" s="9">
        <f t="shared" si="15"/>
        <v>0</v>
      </c>
      <c r="W26" s="1">
        <f t="shared" si="16"/>
        <v>0</v>
      </c>
      <c r="X26" s="9">
        <f t="shared" si="24"/>
        <v>0</v>
      </c>
      <c r="Y26" s="10">
        <f t="shared" si="25"/>
        <v>0</v>
      </c>
      <c r="Z26" s="10">
        <f t="shared" si="26"/>
        <v>0</v>
      </c>
      <c r="AA26" s="9">
        <f t="shared" si="27"/>
        <v>0</v>
      </c>
      <c r="AB26" s="47" t="e">
        <f t="shared" si="17"/>
        <v>#DIV/0!</v>
      </c>
      <c r="AC26" s="7">
        <f t="shared" si="18"/>
        <v>0</v>
      </c>
      <c r="AD26" s="44">
        <f t="shared" si="19"/>
        <v>0</v>
      </c>
      <c r="AE26" s="44">
        <f t="shared" si="20"/>
        <v>0</v>
      </c>
      <c r="AF26" s="44">
        <f t="shared" si="28"/>
        <v>0</v>
      </c>
      <c r="AG26" s="44">
        <f>'1 Krautuve'!AG26</f>
        <v>0</v>
      </c>
      <c r="AH26" s="61"/>
    </row>
    <row r="27" spans="1:34" s="2" customFormat="1" x14ac:dyDescent="0.25">
      <c r="B27" s="26" t="s">
        <v>10</v>
      </c>
      <c r="C27" s="6">
        <v>40</v>
      </c>
      <c r="D27" s="25">
        <f t="shared" si="29"/>
        <v>43.636363636363633</v>
      </c>
      <c r="E27" s="25">
        <f t="shared" si="1"/>
        <v>156.63636363636363</v>
      </c>
      <c r="F27" s="2">
        <f t="shared" si="2"/>
        <v>3.7986070806732446</v>
      </c>
      <c r="G27" s="3">
        <f t="shared" si="3"/>
        <v>151.94428322692977</v>
      </c>
      <c r="H27" s="3">
        <f t="shared" si="4"/>
        <v>113.95821242019734</v>
      </c>
      <c r="I27" s="3">
        <f t="shared" si="21"/>
        <v>303.88856645385954</v>
      </c>
      <c r="J27" s="3">
        <f t="shared" si="22"/>
        <v>227.91642484039468</v>
      </c>
      <c r="K27" s="4">
        <f t="shared" si="5"/>
        <v>87519.90713871154</v>
      </c>
      <c r="L27" s="4">
        <f t="shared" si="6"/>
        <v>65639.93035403367</v>
      </c>
      <c r="M27" s="7">
        <f t="shared" si="7"/>
        <v>0</v>
      </c>
      <c r="N27" s="7">
        <f t="shared" si="8"/>
        <v>0</v>
      </c>
      <c r="O27" s="7">
        <f t="shared" si="9"/>
        <v>0</v>
      </c>
      <c r="P27" s="7">
        <f t="shared" si="23"/>
        <v>0</v>
      </c>
      <c r="Q27" s="9">
        <f t="shared" si="10"/>
        <v>0</v>
      </c>
      <c r="R27" s="9">
        <f t="shared" si="11"/>
        <v>0</v>
      </c>
      <c r="S27" s="9">
        <f t="shared" si="12"/>
        <v>0</v>
      </c>
      <c r="T27" s="1">
        <f t="shared" si="13"/>
        <v>0</v>
      </c>
      <c r="U27" s="9">
        <f t="shared" si="14"/>
        <v>0</v>
      </c>
      <c r="V27" s="9">
        <f t="shared" si="15"/>
        <v>0</v>
      </c>
      <c r="W27" s="1">
        <f t="shared" si="16"/>
        <v>0</v>
      </c>
      <c r="X27" s="9">
        <f t="shared" si="24"/>
        <v>0</v>
      </c>
      <c r="Y27" s="10">
        <f t="shared" si="25"/>
        <v>0</v>
      </c>
      <c r="Z27" s="10">
        <f t="shared" si="26"/>
        <v>0</v>
      </c>
      <c r="AA27" s="9">
        <f t="shared" si="27"/>
        <v>0</v>
      </c>
      <c r="AB27" s="47" t="e">
        <f t="shared" si="17"/>
        <v>#DIV/0!</v>
      </c>
      <c r="AC27" s="7">
        <f t="shared" si="18"/>
        <v>0</v>
      </c>
      <c r="AD27" s="44">
        <f t="shared" si="19"/>
        <v>0</v>
      </c>
      <c r="AE27" s="44">
        <f t="shared" si="20"/>
        <v>0</v>
      </c>
      <c r="AF27" s="44">
        <f t="shared" si="28"/>
        <v>0</v>
      </c>
      <c r="AG27" s="44">
        <f>'1 Krautuve'!AG27</f>
        <v>0</v>
      </c>
      <c r="AH27" s="61"/>
    </row>
    <row r="28" spans="1:34" s="2" customFormat="1" x14ac:dyDescent="0.25">
      <c r="B28" s="26" t="s">
        <v>11</v>
      </c>
      <c r="C28" s="6">
        <v>45</v>
      </c>
      <c r="D28" s="25">
        <f t="shared" si="29"/>
        <v>49.090909090909093</v>
      </c>
      <c r="E28" s="25">
        <f t="shared" si="1"/>
        <v>162.09090909090909</v>
      </c>
      <c r="F28" s="2">
        <f t="shared" si="2"/>
        <v>3.6707795849691531</v>
      </c>
      <c r="G28" s="3">
        <f t="shared" si="3"/>
        <v>165.18508132361188</v>
      </c>
      <c r="H28" s="3">
        <f t="shared" si="4"/>
        <v>110.12338754907459</v>
      </c>
      <c r="I28" s="3">
        <f t="shared" si="21"/>
        <v>330.37016264722376</v>
      </c>
      <c r="J28" s="3">
        <f t="shared" si="22"/>
        <v>220.24677509814919</v>
      </c>
      <c r="K28" s="4">
        <f t="shared" si="5"/>
        <v>95146.606842400448</v>
      </c>
      <c r="L28" s="4">
        <f t="shared" si="6"/>
        <v>63431.071228266963</v>
      </c>
      <c r="M28" s="7">
        <f t="shared" si="7"/>
        <v>0</v>
      </c>
      <c r="N28" s="7">
        <f t="shared" si="8"/>
        <v>0</v>
      </c>
      <c r="O28" s="7">
        <f t="shared" si="9"/>
        <v>0</v>
      </c>
      <c r="P28" s="7">
        <f t="shared" si="23"/>
        <v>0</v>
      </c>
      <c r="Q28" s="9">
        <f t="shared" si="10"/>
        <v>0</v>
      </c>
      <c r="R28" s="9">
        <f t="shared" si="11"/>
        <v>0</v>
      </c>
      <c r="S28" s="9">
        <f t="shared" si="12"/>
        <v>0</v>
      </c>
      <c r="T28" s="1">
        <f t="shared" si="13"/>
        <v>0</v>
      </c>
      <c r="U28" s="9">
        <f t="shared" si="14"/>
        <v>0</v>
      </c>
      <c r="V28" s="9">
        <f t="shared" si="15"/>
        <v>0</v>
      </c>
      <c r="W28" s="1">
        <f t="shared" si="16"/>
        <v>0</v>
      </c>
      <c r="X28" s="9">
        <f t="shared" si="24"/>
        <v>0</v>
      </c>
      <c r="Y28" s="10">
        <f t="shared" si="25"/>
        <v>0</v>
      </c>
      <c r="Z28" s="10">
        <f t="shared" si="26"/>
        <v>0</v>
      </c>
      <c r="AA28" s="9">
        <f t="shared" si="27"/>
        <v>0</v>
      </c>
      <c r="AB28" s="47" t="e">
        <f t="shared" si="17"/>
        <v>#DIV/0!</v>
      </c>
      <c r="AC28" s="7">
        <f t="shared" si="18"/>
        <v>0</v>
      </c>
      <c r="AD28" s="44">
        <f t="shared" si="19"/>
        <v>0</v>
      </c>
      <c r="AE28" s="44">
        <f t="shared" si="20"/>
        <v>0</v>
      </c>
      <c r="AF28" s="44">
        <f t="shared" si="28"/>
        <v>0</v>
      </c>
      <c r="AG28" s="44">
        <f>'1 Krautuve'!AG28</f>
        <v>0</v>
      </c>
      <c r="AH28" s="61"/>
    </row>
    <row r="29" spans="1:34" s="2" customFormat="1" x14ac:dyDescent="0.25">
      <c r="B29" s="26" t="s">
        <v>12</v>
      </c>
      <c r="C29" s="6">
        <v>50</v>
      </c>
      <c r="D29" s="25">
        <f t="shared" si="29"/>
        <v>54.54545454545454</v>
      </c>
      <c r="E29" s="25">
        <f t="shared" si="1"/>
        <v>167.54545454545453</v>
      </c>
      <c r="F29" s="2">
        <f t="shared" si="2"/>
        <v>3.5512750949538798</v>
      </c>
      <c r="G29" s="3">
        <f t="shared" si="3"/>
        <v>177.56375474769399</v>
      </c>
      <c r="H29" s="3">
        <f t="shared" si="4"/>
        <v>106.53825284861639</v>
      </c>
      <c r="I29" s="3">
        <f t="shared" si="21"/>
        <v>355.12750949538798</v>
      </c>
      <c r="J29" s="3">
        <f t="shared" si="22"/>
        <v>213.07650569723279</v>
      </c>
      <c r="K29" s="4">
        <f t="shared" si="5"/>
        <v>102276.72273467174</v>
      </c>
      <c r="L29" s="4">
        <f t="shared" si="6"/>
        <v>61366.033640803042</v>
      </c>
      <c r="M29" s="7">
        <f t="shared" si="7"/>
        <v>0</v>
      </c>
      <c r="N29" s="7">
        <f t="shared" si="8"/>
        <v>0</v>
      </c>
      <c r="O29" s="7">
        <f t="shared" si="9"/>
        <v>0</v>
      </c>
      <c r="P29" s="7">
        <f t="shared" si="23"/>
        <v>0</v>
      </c>
      <c r="Q29" s="9">
        <f t="shared" si="10"/>
        <v>0</v>
      </c>
      <c r="R29" s="9">
        <f t="shared" si="11"/>
        <v>0</v>
      </c>
      <c r="S29" s="9">
        <f t="shared" si="12"/>
        <v>0</v>
      </c>
      <c r="T29" s="1">
        <f t="shared" si="13"/>
        <v>0</v>
      </c>
      <c r="U29" s="9">
        <f t="shared" si="14"/>
        <v>0</v>
      </c>
      <c r="V29" s="9">
        <f t="shared" si="15"/>
        <v>0</v>
      </c>
      <c r="W29" s="1">
        <f t="shared" si="16"/>
        <v>0</v>
      </c>
      <c r="X29" s="9">
        <f t="shared" si="24"/>
        <v>0</v>
      </c>
      <c r="Y29" s="10">
        <f t="shared" si="25"/>
        <v>0</v>
      </c>
      <c r="Z29" s="10">
        <f t="shared" si="26"/>
        <v>0</v>
      </c>
      <c r="AA29" s="9">
        <f t="shared" si="27"/>
        <v>0</v>
      </c>
      <c r="AB29" s="47" t="e">
        <f t="shared" si="17"/>
        <v>#DIV/0!</v>
      </c>
      <c r="AC29" s="7">
        <f t="shared" si="18"/>
        <v>0</v>
      </c>
      <c r="AD29" s="44">
        <f t="shared" si="19"/>
        <v>0</v>
      </c>
      <c r="AE29" s="44">
        <f t="shared" si="20"/>
        <v>0</v>
      </c>
      <c r="AF29" s="44">
        <f t="shared" si="28"/>
        <v>0</v>
      </c>
      <c r="AG29" s="44">
        <f>'1 Krautuve'!AG29</f>
        <v>0</v>
      </c>
      <c r="AH29" s="61"/>
    </row>
    <row r="30" spans="1:34" s="2" customFormat="1" x14ac:dyDescent="0.25">
      <c r="B30" s="26" t="s">
        <v>13</v>
      </c>
      <c r="C30" s="6">
        <v>55</v>
      </c>
      <c r="D30" s="25">
        <f t="shared" si="29"/>
        <v>60</v>
      </c>
      <c r="E30" s="25">
        <f t="shared" si="1"/>
        <v>173</v>
      </c>
      <c r="F30" s="2">
        <f t="shared" si="2"/>
        <v>3.4393063583815029</v>
      </c>
      <c r="G30" s="3">
        <f t="shared" si="3"/>
        <v>189.16184971098266</v>
      </c>
      <c r="H30" s="3">
        <f t="shared" si="4"/>
        <v>103.17919075144509</v>
      </c>
      <c r="I30" s="3">
        <f t="shared" si="21"/>
        <v>378.32369942196533</v>
      </c>
      <c r="J30" s="3">
        <f t="shared" si="22"/>
        <v>206.35838150289018</v>
      </c>
      <c r="K30" s="4">
        <f t="shared" si="5"/>
        <v>108957.22543352601</v>
      </c>
      <c r="L30" s="4">
        <f t="shared" si="6"/>
        <v>59431.21387283237</v>
      </c>
      <c r="M30" s="7">
        <f t="shared" si="7"/>
        <v>0</v>
      </c>
      <c r="N30" s="7">
        <f t="shared" si="8"/>
        <v>0</v>
      </c>
      <c r="O30" s="7">
        <f t="shared" si="9"/>
        <v>0</v>
      </c>
      <c r="P30" s="7">
        <f t="shared" si="23"/>
        <v>0</v>
      </c>
      <c r="Q30" s="9">
        <f t="shared" si="10"/>
        <v>0</v>
      </c>
      <c r="R30" s="9">
        <f t="shared" si="11"/>
        <v>0</v>
      </c>
      <c r="S30" s="9">
        <f t="shared" si="12"/>
        <v>0</v>
      </c>
      <c r="T30" s="1">
        <f t="shared" si="13"/>
        <v>0</v>
      </c>
      <c r="U30" s="9">
        <f t="shared" si="14"/>
        <v>0</v>
      </c>
      <c r="V30" s="9">
        <f t="shared" si="15"/>
        <v>0</v>
      </c>
      <c r="W30" s="1">
        <f t="shared" si="16"/>
        <v>0</v>
      </c>
      <c r="X30" s="9">
        <f t="shared" si="24"/>
        <v>0</v>
      </c>
      <c r="Y30" s="10">
        <f t="shared" si="25"/>
        <v>0</v>
      </c>
      <c r="Z30" s="10">
        <f t="shared" si="26"/>
        <v>0</v>
      </c>
      <c r="AA30" s="9">
        <f t="shared" si="27"/>
        <v>0</v>
      </c>
      <c r="AB30" s="47" t="e">
        <f t="shared" si="17"/>
        <v>#DIV/0!</v>
      </c>
      <c r="AC30" s="7">
        <f t="shared" si="18"/>
        <v>0</v>
      </c>
      <c r="AD30" s="44">
        <f t="shared" si="19"/>
        <v>0</v>
      </c>
      <c r="AE30" s="44">
        <f t="shared" si="20"/>
        <v>0</v>
      </c>
      <c r="AF30" s="44">
        <f t="shared" si="28"/>
        <v>0</v>
      </c>
      <c r="AG30" s="44">
        <f>'1 Krautuve'!AG30</f>
        <v>0</v>
      </c>
      <c r="AH30" s="61"/>
    </row>
    <row r="31" spans="1:34" s="2" customFormat="1" x14ac:dyDescent="0.25">
      <c r="B31" s="26" t="s">
        <v>14</v>
      </c>
      <c r="C31" s="6">
        <v>60</v>
      </c>
      <c r="D31" s="25">
        <f t="shared" si="29"/>
        <v>65.454545454545453</v>
      </c>
      <c r="E31" s="25">
        <f t="shared" si="1"/>
        <v>178.45454545454544</v>
      </c>
      <c r="F31" s="2">
        <f t="shared" si="2"/>
        <v>3.3341823739174736</v>
      </c>
      <c r="G31" s="3">
        <f t="shared" si="3"/>
        <v>200.05094243504843</v>
      </c>
      <c r="H31" s="3">
        <f t="shared" si="4"/>
        <v>100.02547121752421</v>
      </c>
      <c r="I31" s="3">
        <f t="shared" si="21"/>
        <v>400.10188487009685</v>
      </c>
      <c r="J31" s="3">
        <f t="shared" si="22"/>
        <v>200.05094243504843</v>
      </c>
      <c r="K31" s="4">
        <f t="shared" si="5"/>
        <v>115229.3428425879</v>
      </c>
      <c r="L31" s="4">
        <f t="shared" si="6"/>
        <v>57614.671421293948</v>
      </c>
      <c r="M31" s="7">
        <f t="shared" si="7"/>
        <v>0</v>
      </c>
      <c r="N31" s="7">
        <f t="shared" si="8"/>
        <v>0</v>
      </c>
      <c r="O31" s="7">
        <f t="shared" si="9"/>
        <v>0</v>
      </c>
      <c r="P31" s="7">
        <f t="shared" si="23"/>
        <v>0</v>
      </c>
      <c r="Q31" s="9">
        <f t="shared" si="10"/>
        <v>0</v>
      </c>
      <c r="R31" s="9">
        <f t="shared" si="11"/>
        <v>0</v>
      </c>
      <c r="S31" s="9">
        <f t="shared" si="12"/>
        <v>0</v>
      </c>
      <c r="T31" s="1">
        <f t="shared" si="13"/>
        <v>0</v>
      </c>
      <c r="U31" s="9">
        <f t="shared" si="14"/>
        <v>0</v>
      </c>
      <c r="V31" s="9">
        <f t="shared" si="15"/>
        <v>0</v>
      </c>
      <c r="W31" s="1">
        <f t="shared" si="16"/>
        <v>0</v>
      </c>
      <c r="X31" s="9">
        <f t="shared" si="24"/>
        <v>0</v>
      </c>
      <c r="Y31" s="10">
        <f t="shared" si="25"/>
        <v>0</v>
      </c>
      <c r="Z31" s="10">
        <f t="shared" si="26"/>
        <v>0</v>
      </c>
      <c r="AA31" s="9">
        <f t="shared" si="27"/>
        <v>0</v>
      </c>
      <c r="AB31" s="47" t="e">
        <f t="shared" si="17"/>
        <v>#DIV/0!</v>
      </c>
      <c r="AC31" s="7">
        <f t="shared" si="18"/>
        <v>0</v>
      </c>
      <c r="AD31" s="44">
        <f t="shared" si="19"/>
        <v>0</v>
      </c>
      <c r="AE31" s="44">
        <f t="shared" si="20"/>
        <v>0</v>
      </c>
      <c r="AF31" s="44">
        <f t="shared" si="28"/>
        <v>0</v>
      </c>
      <c r="AG31" s="44">
        <f>'1 Krautuve'!AG31</f>
        <v>0</v>
      </c>
      <c r="AH31" s="61"/>
    </row>
    <row r="32" spans="1:34" s="2" customFormat="1" x14ac:dyDescent="0.25">
      <c r="B32" s="26" t="s">
        <v>15</v>
      </c>
      <c r="C32" s="6">
        <v>65</v>
      </c>
      <c r="D32" s="25">
        <f t="shared" si="29"/>
        <v>70.909090909090907</v>
      </c>
      <c r="E32" s="25">
        <f t="shared" si="1"/>
        <v>183.90909090909091</v>
      </c>
      <c r="F32" s="2">
        <f t="shared" si="2"/>
        <v>3.2352941176470589</v>
      </c>
      <c r="G32" s="3">
        <f t="shared" si="3"/>
        <v>210.29411764705884</v>
      </c>
      <c r="H32" s="3">
        <f t="shared" si="4"/>
        <v>97.058823529411768</v>
      </c>
      <c r="I32" s="3">
        <f t="shared" si="21"/>
        <v>420.58823529411768</v>
      </c>
      <c r="J32" s="3">
        <f t="shared" si="22"/>
        <v>194.11764705882354</v>
      </c>
      <c r="K32" s="4">
        <f t="shared" si="5"/>
        <v>121129.41176470589</v>
      </c>
      <c r="L32" s="4">
        <f t="shared" si="6"/>
        <v>55905.882352941175</v>
      </c>
      <c r="M32" s="7">
        <f t="shared" si="7"/>
        <v>0</v>
      </c>
      <c r="N32" s="7">
        <f t="shared" si="8"/>
        <v>0</v>
      </c>
      <c r="O32" s="7">
        <f t="shared" si="9"/>
        <v>0</v>
      </c>
      <c r="P32" s="7">
        <f t="shared" si="23"/>
        <v>0</v>
      </c>
      <c r="Q32" s="9">
        <f t="shared" si="10"/>
        <v>0</v>
      </c>
      <c r="R32" s="9">
        <f t="shared" si="11"/>
        <v>0</v>
      </c>
      <c r="S32" s="9">
        <f t="shared" si="12"/>
        <v>0</v>
      </c>
      <c r="T32" s="1">
        <f t="shared" si="13"/>
        <v>0</v>
      </c>
      <c r="U32" s="9">
        <f t="shared" si="14"/>
        <v>0</v>
      </c>
      <c r="V32" s="9">
        <f t="shared" si="15"/>
        <v>0</v>
      </c>
      <c r="W32" s="1">
        <f t="shared" si="16"/>
        <v>0</v>
      </c>
      <c r="X32" s="9">
        <f t="shared" si="24"/>
        <v>0</v>
      </c>
      <c r="Y32" s="10">
        <f t="shared" si="25"/>
        <v>0</v>
      </c>
      <c r="Z32" s="10">
        <f t="shared" si="26"/>
        <v>0</v>
      </c>
      <c r="AA32" s="9">
        <f t="shared" si="27"/>
        <v>0</v>
      </c>
      <c r="AB32" s="47" t="e">
        <f t="shared" si="17"/>
        <v>#DIV/0!</v>
      </c>
      <c r="AC32" s="7">
        <f t="shared" si="18"/>
        <v>0</v>
      </c>
      <c r="AD32" s="44">
        <f t="shared" si="19"/>
        <v>0</v>
      </c>
      <c r="AE32" s="44">
        <f t="shared" si="20"/>
        <v>0</v>
      </c>
      <c r="AF32" s="44">
        <f t="shared" si="28"/>
        <v>0</v>
      </c>
      <c r="AG32" s="44">
        <f>'1 Krautuve'!AG32</f>
        <v>0</v>
      </c>
      <c r="AH32" s="61"/>
    </row>
    <row r="33" spans="2:34" s="2" customFormat="1" x14ac:dyDescent="0.25">
      <c r="B33" s="26" t="s">
        <v>16</v>
      </c>
      <c r="C33" s="6">
        <v>70</v>
      </c>
      <c r="D33" s="25">
        <f t="shared" si="29"/>
        <v>76.36363636363636</v>
      </c>
      <c r="E33" s="25">
        <f t="shared" si="1"/>
        <v>189.36363636363637</v>
      </c>
      <c r="F33" s="2">
        <f t="shared" si="2"/>
        <v>3.1421027364378298</v>
      </c>
      <c r="G33" s="3">
        <f t="shared" si="3"/>
        <v>219.94719155064809</v>
      </c>
      <c r="H33" s="3">
        <f t="shared" si="4"/>
        <v>94.263082093134898</v>
      </c>
      <c r="I33" s="3">
        <f t="shared" si="21"/>
        <v>439.89438310129617</v>
      </c>
      <c r="J33" s="3">
        <f t="shared" si="22"/>
        <v>188.5261641862698</v>
      </c>
      <c r="K33" s="4">
        <f t="shared" si="5"/>
        <v>126689.5823331733</v>
      </c>
      <c r="L33" s="4">
        <f t="shared" si="6"/>
        <v>54295.535285645703</v>
      </c>
      <c r="M33" s="7">
        <f t="shared" si="7"/>
        <v>0</v>
      </c>
      <c r="N33" s="7">
        <f t="shared" si="8"/>
        <v>0</v>
      </c>
      <c r="O33" s="7">
        <f t="shared" si="9"/>
        <v>0</v>
      </c>
      <c r="P33" s="7">
        <f t="shared" si="23"/>
        <v>0</v>
      </c>
      <c r="Q33" s="9">
        <f t="shared" si="10"/>
        <v>0</v>
      </c>
      <c r="R33" s="9">
        <f t="shared" si="11"/>
        <v>0</v>
      </c>
      <c r="S33" s="9">
        <f t="shared" si="12"/>
        <v>0</v>
      </c>
      <c r="T33" s="1">
        <f t="shared" si="13"/>
        <v>0</v>
      </c>
      <c r="U33" s="9">
        <f t="shared" si="14"/>
        <v>0</v>
      </c>
      <c r="V33" s="9">
        <f t="shared" si="15"/>
        <v>0</v>
      </c>
      <c r="W33" s="1">
        <f t="shared" si="16"/>
        <v>0</v>
      </c>
      <c r="X33" s="9">
        <f t="shared" si="24"/>
        <v>0</v>
      </c>
      <c r="Y33" s="10">
        <f t="shared" si="25"/>
        <v>0</v>
      </c>
      <c r="Z33" s="10">
        <f t="shared" si="26"/>
        <v>0</v>
      </c>
      <c r="AA33" s="9">
        <f t="shared" si="27"/>
        <v>0</v>
      </c>
      <c r="AB33" s="47" t="e">
        <f t="shared" si="17"/>
        <v>#DIV/0!</v>
      </c>
      <c r="AC33" s="7">
        <f t="shared" si="18"/>
        <v>0</v>
      </c>
      <c r="AD33" s="44">
        <f t="shared" si="19"/>
        <v>0</v>
      </c>
      <c r="AE33" s="44">
        <f t="shared" si="20"/>
        <v>0</v>
      </c>
      <c r="AF33" s="44">
        <f t="shared" si="28"/>
        <v>0</v>
      </c>
      <c r="AG33" s="44">
        <f>'1 Krautuve'!AG33</f>
        <v>0</v>
      </c>
      <c r="AH33" s="61"/>
    </row>
    <row r="34" spans="2:34" s="2" customFormat="1" x14ac:dyDescent="0.25">
      <c r="B34" s="26" t="s">
        <v>17</v>
      </c>
      <c r="C34" s="6">
        <v>75</v>
      </c>
      <c r="D34" s="25">
        <f t="shared" ref="D34:D65" si="30">60/(1/(C34/$D$6))</f>
        <v>75</v>
      </c>
      <c r="E34" s="25">
        <f t="shared" si="1"/>
        <v>188</v>
      </c>
      <c r="F34" s="2">
        <f t="shared" si="2"/>
        <v>3.1648936170212765</v>
      </c>
      <c r="G34" s="3">
        <f t="shared" si="3"/>
        <v>237.36702127659572</v>
      </c>
      <c r="H34" s="3">
        <f t="shared" si="4"/>
        <v>94.946808510638292</v>
      </c>
      <c r="I34" s="3">
        <f t="shared" si="21"/>
        <v>474.73404255319144</v>
      </c>
      <c r="J34" s="3">
        <f t="shared" si="22"/>
        <v>189.89361702127658</v>
      </c>
      <c r="K34" s="4">
        <f t="shared" si="5"/>
        <v>136723.40425531912</v>
      </c>
      <c r="L34" s="4">
        <f t="shared" si="6"/>
        <v>54689.361702127659</v>
      </c>
      <c r="M34" s="7">
        <f t="shared" si="7"/>
        <v>0</v>
      </c>
      <c r="N34" s="7">
        <f t="shared" si="8"/>
        <v>0</v>
      </c>
      <c r="O34" s="7">
        <f t="shared" si="9"/>
        <v>0</v>
      </c>
      <c r="P34" s="7">
        <f t="shared" si="23"/>
        <v>0</v>
      </c>
      <c r="Q34" s="9">
        <f t="shared" si="10"/>
        <v>0</v>
      </c>
      <c r="R34" s="9">
        <f t="shared" si="11"/>
        <v>0</v>
      </c>
      <c r="S34" s="9">
        <f t="shared" si="12"/>
        <v>0</v>
      </c>
      <c r="T34" s="1">
        <f t="shared" si="13"/>
        <v>0</v>
      </c>
      <c r="U34" s="9">
        <f t="shared" si="14"/>
        <v>0</v>
      </c>
      <c r="V34" s="9">
        <f t="shared" si="15"/>
        <v>0</v>
      </c>
      <c r="W34" s="1">
        <f t="shared" si="16"/>
        <v>0</v>
      </c>
      <c r="X34" s="9">
        <f t="shared" si="24"/>
        <v>0</v>
      </c>
      <c r="Y34" s="10">
        <f t="shared" si="25"/>
        <v>0</v>
      </c>
      <c r="Z34" s="10">
        <f t="shared" si="26"/>
        <v>0</v>
      </c>
      <c r="AA34" s="9">
        <f t="shared" si="27"/>
        <v>0</v>
      </c>
      <c r="AB34" s="47" t="e">
        <f t="shared" si="17"/>
        <v>#DIV/0!</v>
      </c>
      <c r="AC34" s="7">
        <f t="shared" si="18"/>
        <v>0</v>
      </c>
      <c r="AD34" s="44">
        <f t="shared" si="19"/>
        <v>0</v>
      </c>
      <c r="AE34" s="44">
        <f t="shared" si="20"/>
        <v>0</v>
      </c>
      <c r="AF34" s="44">
        <f t="shared" si="28"/>
        <v>0</v>
      </c>
      <c r="AG34" s="44">
        <f>'1 Krautuve'!AG34</f>
        <v>0</v>
      </c>
      <c r="AH34" s="61"/>
    </row>
    <row r="35" spans="2:34" s="2" customFormat="1" x14ac:dyDescent="0.25">
      <c r="B35" s="26" t="s">
        <v>18</v>
      </c>
      <c r="C35" s="6">
        <v>80</v>
      </c>
      <c r="D35" s="25">
        <f t="shared" si="30"/>
        <v>80</v>
      </c>
      <c r="E35" s="25">
        <f t="shared" si="1"/>
        <v>193</v>
      </c>
      <c r="F35" s="2">
        <f t="shared" si="2"/>
        <v>3.0829015544041449</v>
      </c>
      <c r="G35" s="3">
        <f t="shared" si="3"/>
        <v>246.6321243523316</v>
      </c>
      <c r="H35" s="3">
        <f t="shared" si="4"/>
        <v>92.487046632124347</v>
      </c>
      <c r="I35" s="3">
        <f t="shared" si="21"/>
        <v>493.2642487046632</v>
      </c>
      <c r="J35" s="3">
        <f t="shared" si="22"/>
        <v>184.97409326424869</v>
      </c>
      <c r="K35" s="4">
        <f t="shared" si="5"/>
        <v>142060.10362694299</v>
      </c>
      <c r="L35" s="4">
        <f t="shared" si="6"/>
        <v>53272.538860103625</v>
      </c>
      <c r="M35" s="7">
        <f t="shared" si="7"/>
        <v>0</v>
      </c>
      <c r="N35" s="7">
        <f t="shared" si="8"/>
        <v>0</v>
      </c>
      <c r="O35" s="7">
        <f t="shared" si="9"/>
        <v>0</v>
      </c>
      <c r="P35" s="7">
        <f t="shared" si="23"/>
        <v>0</v>
      </c>
      <c r="Q35" s="9">
        <f t="shared" si="10"/>
        <v>0</v>
      </c>
      <c r="R35" s="9">
        <f t="shared" si="11"/>
        <v>0</v>
      </c>
      <c r="S35" s="9">
        <f t="shared" si="12"/>
        <v>0</v>
      </c>
      <c r="T35" s="1">
        <f t="shared" si="13"/>
        <v>0</v>
      </c>
      <c r="U35" s="9">
        <f t="shared" si="14"/>
        <v>0</v>
      </c>
      <c r="V35" s="9">
        <f t="shared" si="15"/>
        <v>0</v>
      </c>
      <c r="W35" s="1">
        <f t="shared" si="16"/>
        <v>0</v>
      </c>
      <c r="X35" s="9">
        <f t="shared" si="24"/>
        <v>0</v>
      </c>
      <c r="Y35" s="10">
        <f t="shared" si="25"/>
        <v>0</v>
      </c>
      <c r="Z35" s="10">
        <f t="shared" si="26"/>
        <v>0</v>
      </c>
      <c r="AA35" s="9">
        <f t="shared" si="27"/>
        <v>0</v>
      </c>
      <c r="AB35" s="47" t="e">
        <f t="shared" si="17"/>
        <v>#DIV/0!</v>
      </c>
      <c r="AC35" s="7">
        <f t="shared" si="18"/>
        <v>0</v>
      </c>
      <c r="AD35" s="44">
        <f t="shared" si="19"/>
        <v>0</v>
      </c>
      <c r="AE35" s="44">
        <f t="shared" si="20"/>
        <v>0</v>
      </c>
      <c r="AF35" s="44">
        <f t="shared" si="28"/>
        <v>0</v>
      </c>
      <c r="AG35" s="44">
        <f>'1 Krautuve'!AG35</f>
        <v>0</v>
      </c>
      <c r="AH35" s="61"/>
    </row>
    <row r="36" spans="2:34" s="2" customFormat="1" x14ac:dyDescent="0.25">
      <c r="B36" s="26" t="s">
        <v>19</v>
      </c>
      <c r="C36" s="6">
        <v>85</v>
      </c>
      <c r="D36" s="25">
        <f t="shared" si="30"/>
        <v>85.000000000000014</v>
      </c>
      <c r="E36" s="25">
        <f t="shared" si="1"/>
        <v>198</v>
      </c>
      <c r="F36" s="2">
        <f t="shared" si="2"/>
        <v>3.0050505050505052</v>
      </c>
      <c r="G36" s="3">
        <f t="shared" si="3"/>
        <v>255.42929292929296</v>
      </c>
      <c r="H36" s="3">
        <f t="shared" si="4"/>
        <v>90.151515151515156</v>
      </c>
      <c r="I36" s="3">
        <f t="shared" si="21"/>
        <v>510.85858585858591</v>
      </c>
      <c r="J36" s="3">
        <f t="shared" si="22"/>
        <v>180.30303030303031</v>
      </c>
      <c r="K36" s="4">
        <f t="shared" si="5"/>
        <v>147127.27272727274</v>
      </c>
      <c r="L36" s="4">
        <f t="shared" si="6"/>
        <v>51927.272727272728</v>
      </c>
      <c r="M36" s="7">
        <f t="shared" si="7"/>
        <v>0</v>
      </c>
      <c r="N36" s="7">
        <f t="shared" si="8"/>
        <v>0</v>
      </c>
      <c r="O36" s="7">
        <f t="shared" si="9"/>
        <v>0</v>
      </c>
      <c r="P36" s="7">
        <f t="shared" si="23"/>
        <v>0</v>
      </c>
      <c r="Q36" s="9">
        <f t="shared" si="10"/>
        <v>0</v>
      </c>
      <c r="R36" s="9">
        <f t="shared" si="11"/>
        <v>0</v>
      </c>
      <c r="S36" s="9">
        <f t="shared" si="12"/>
        <v>0</v>
      </c>
      <c r="T36" s="1">
        <f t="shared" si="13"/>
        <v>0</v>
      </c>
      <c r="U36" s="9">
        <f t="shared" si="14"/>
        <v>0</v>
      </c>
      <c r="V36" s="9">
        <f t="shared" si="15"/>
        <v>0</v>
      </c>
      <c r="W36" s="1">
        <f t="shared" si="16"/>
        <v>0</v>
      </c>
      <c r="X36" s="9">
        <f t="shared" si="24"/>
        <v>0</v>
      </c>
      <c r="Y36" s="10">
        <f t="shared" si="25"/>
        <v>0</v>
      </c>
      <c r="Z36" s="10">
        <f t="shared" si="26"/>
        <v>0</v>
      </c>
      <c r="AA36" s="9">
        <f t="shared" si="27"/>
        <v>0</v>
      </c>
      <c r="AB36" s="47" t="e">
        <f t="shared" si="17"/>
        <v>#DIV/0!</v>
      </c>
      <c r="AC36" s="7">
        <f t="shared" si="18"/>
        <v>0</v>
      </c>
      <c r="AD36" s="44">
        <f t="shared" si="19"/>
        <v>0</v>
      </c>
      <c r="AE36" s="44">
        <f t="shared" si="20"/>
        <v>0</v>
      </c>
      <c r="AF36" s="44">
        <f t="shared" si="28"/>
        <v>0</v>
      </c>
      <c r="AG36" s="44">
        <f>'1 Krautuve'!AG36</f>
        <v>0</v>
      </c>
      <c r="AH36" s="61"/>
    </row>
    <row r="37" spans="2:34" s="2" customFormat="1" x14ac:dyDescent="0.25">
      <c r="B37" s="26" t="s">
        <v>20</v>
      </c>
      <c r="C37" s="6">
        <v>90</v>
      </c>
      <c r="D37" s="25">
        <f t="shared" si="30"/>
        <v>90</v>
      </c>
      <c r="E37" s="25">
        <f t="shared" si="1"/>
        <v>203</v>
      </c>
      <c r="F37" s="2">
        <f t="shared" si="2"/>
        <v>2.9310344827586206</v>
      </c>
      <c r="G37" s="3">
        <f t="shared" si="3"/>
        <v>263.79310344827587</v>
      </c>
      <c r="H37" s="3">
        <f t="shared" si="4"/>
        <v>87.931034482758619</v>
      </c>
      <c r="I37" s="3">
        <f t="shared" si="21"/>
        <v>527.58620689655174</v>
      </c>
      <c r="J37" s="3">
        <f t="shared" si="22"/>
        <v>175.86206896551724</v>
      </c>
      <c r="K37" s="4">
        <f t="shared" si="5"/>
        <v>151944.8275862069</v>
      </c>
      <c r="L37" s="4">
        <f t="shared" si="6"/>
        <v>50648.275862068964</v>
      </c>
      <c r="M37" s="7">
        <f t="shared" si="7"/>
        <v>0</v>
      </c>
      <c r="N37" s="7">
        <f t="shared" si="8"/>
        <v>0</v>
      </c>
      <c r="O37" s="7">
        <f t="shared" si="9"/>
        <v>0</v>
      </c>
      <c r="P37" s="7">
        <f t="shared" si="23"/>
        <v>0</v>
      </c>
      <c r="Q37" s="9">
        <f t="shared" si="10"/>
        <v>0</v>
      </c>
      <c r="R37" s="9">
        <f t="shared" si="11"/>
        <v>0</v>
      </c>
      <c r="S37" s="9">
        <f t="shared" si="12"/>
        <v>0</v>
      </c>
      <c r="T37" s="1">
        <f t="shared" si="13"/>
        <v>0</v>
      </c>
      <c r="U37" s="9">
        <f t="shared" si="14"/>
        <v>0</v>
      </c>
      <c r="V37" s="9">
        <f t="shared" si="15"/>
        <v>0</v>
      </c>
      <c r="W37" s="1">
        <f t="shared" si="16"/>
        <v>0</v>
      </c>
      <c r="X37" s="9">
        <f t="shared" si="24"/>
        <v>0</v>
      </c>
      <c r="Y37" s="10">
        <f t="shared" si="25"/>
        <v>0</v>
      </c>
      <c r="Z37" s="10">
        <f t="shared" si="26"/>
        <v>0</v>
      </c>
      <c r="AA37" s="9">
        <f t="shared" si="27"/>
        <v>0</v>
      </c>
      <c r="AB37" s="47" t="e">
        <f t="shared" si="17"/>
        <v>#DIV/0!</v>
      </c>
      <c r="AC37" s="7">
        <f t="shared" si="18"/>
        <v>0</v>
      </c>
      <c r="AD37" s="44">
        <f t="shared" si="19"/>
        <v>0</v>
      </c>
      <c r="AE37" s="44">
        <f t="shared" si="20"/>
        <v>0</v>
      </c>
      <c r="AF37" s="44">
        <f t="shared" si="28"/>
        <v>0</v>
      </c>
      <c r="AG37" s="44">
        <f>'1 Krautuve'!AG37</f>
        <v>0</v>
      </c>
      <c r="AH37" s="61"/>
    </row>
    <row r="38" spans="2:34" s="2" customFormat="1" x14ac:dyDescent="0.25">
      <c r="B38" s="26" t="s">
        <v>21</v>
      </c>
      <c r="C38" s="6">
        <v>95</v>
      </c>
      <c r="D38" s="25">
        <f t="shared" si="30"/>
        <v>94.999999999999986</v>
      </c>
      <c r="E38" s="25">
        <f t="shared" si="1"/>
        <v>208</v>
      </c>
      <c r="F38" s="2">
        <f t="shared" si="2"/>
        <v>2.8605769230769229</v>
      </c>
      <c r="G38" s="3">
        <f t="shared" si="3"/>
        <v>271.75480769230768</v>
      </c>
      <c r="H38" s="3">
        <f t="shared" si="4"/>
        <v>85.817307692307693</v>
      </c>
      <c r="I38" s="3">
        <f t="shared" si="21"/>
        <v>543.50961538461536</v>
      </c>
      <c r="J38" s="3">
        <f t="shared" si="22"/>
        <v>171.63461538461539</v>
      </c>
      <c r="K38" s="4">
        <f t="shared" si="5"/>
        <v>156530.76923076922</v>
      </c>
      <c r="L38" s="4">
        <f t="shared" si="6"/>
        <v>49430.769230769234</v>
      </c>
      <c r="M38" s="7">
        <f t="shared" si="7"/>
        <v>0</v>
      </c>
      <c r="N38" s="7">
        <f t="shared" si="8"/>
        <v>0</v>
      </c>
      <c r="O38" s="7">
        <f t="shared" si="9"/>
        <v>0</v>
      </c>
      <c r="P38" s="7">
        <f t="shared" si="23"/>
        <v>0</v>
      </c>
      <c r="Q38" s="9">
        <f t="shared" si="10"/>
        <v>0</v>
      </c>
      <c r="R38" s="9">
        <f t="shared" si="11"/>
        <v>0</v>
      </c>
      <c r="S38" s="9">
        <f t="shared" si="12"/>
        <v>0</v>
      </c>
      <c r="T38" s="1">
        <f t="shared" si="13"/>
        <v>0</v>
      </c>
      <c r="U38" s="9">
        <f t="shared" si="14"/>
        <v>0</v>
      </c>
      <c r="V38" s="9">
        <f t="shared" si="15"/>
        <v>0</v>
      </c>
      <c r="W38" s="1">
        <f t="shared" si="16"/>
        <v>0</v>
      </c>
      <c r="X38" s="9">
        <f t="shared" si="24"/>
        <v>0</v>
      </c>
      <c r="Y38" s="10">
        <f t="shared" si="25"/>
        <v>0</v>
      </c>
      <c r="Z38" s="10">
        <f t="shared" si="26"/>
        <v>0</v>
      </c>
      <c r="AA38" s="9">
        <f t="shared" si="27"/>
        <v>0</v>
      </c>
      <c r="AB38" s="47" t="e">
        <f t="shared" si="17"/>
        <v>#DIV/0!</v>
      </c>
      <c r="AC38" s="7">
        <f t="shared" si="18"/>
        <v>0</v>
      </c>
      <c r="AD38" s="44">
        <f t="shared" si="19"/>
        <v>0</v>
      </c>
      <c r="AE38" s="44">
        <f t="shared" si="20"/>
        <v>0</v>
      </c>
      <c r="AF38" s="44">
        <f t="shared" si="28"/>
        <v>0</v>
      </c>
      <c r="AG38" s="44">
        <f>'1 Krautuve'!AG38</f>
        <v>0</v>
      </c>
      <c r="AH38" s="61"/>
    </row>
    <row r="39" spans="2:34" s="2" customFormat="1" x14ac:dyDescent="0.25">
      <c r="B39" s="26" t="s">
        <v>22</v>
      </c>
      <c r="C39" s="6">
        <v>100</v>
      </c>
      <c r="D39" s="25">
        <f t="shared" si="30"/>
        <v>100</v>
      </c>
      <c r="E39" s="25">
        <f t="shared" si="1"/>
        <v>213</v>
      </c>
      <c r="F39" s="2">
        <f t="shared" si="2"/>
        <v>2.7934272300469485</v>
      </c>
      <c r="G39" s="3">
        <f t="shared" si="3"/>
        <v>279.34272300469485</v>
      </c>
      <c r="H39" s="3">
        <f t="shared" si="4"/>
        <v>83.802816901408448</v>
      </c>
      <c r="I39" s="3">
        <f t="shared" si="21"/>
        <v>558.68544600938969</v>
      </c>
      <c r="J39" s="3">
        <f t="shared" si="22"/>
        <v>167.6056338028169</v>
      </c>
      <c r="K39" s="4">
        <f t="shared" si="5"/>
        <v>160901.40845070424</v>
      </c>
      <c r="L39" s="4">
        <f t="shared" si="6"/>
        <v>48270.42253521127</v>
      </c>
      <c r="M39" s="7">
        <f t="shared" si="7"/>
        <v>0</v>
      </c>
      <c r="N39" s="7">
        <f t="shared" si="8"/>
        <v>0</v>
      </c>
      <c r="O39" s="7">
        <f t="shared" si="9"/>
        <v>0</v>
      </c>
      <c r="P39" s="7">
        <f t="shared" si="23"/>
        <v>0</v>
      </c>
      <c r="Q39" s="9">
        <f t="shared" si="10"/>
        <v>0</v>
      </c>
      <c r="R39" s="9">
        <f t="shared" si="11"/>
        <v>0</v>
      </c>
      <c r="S39" s="9">
        <f t="shared" si="12"/>
        <v>0</v>
      </c>
      <c r="T39" s="1">
        <f t="shared" si="13"/>
        <v>0</v>
      </c>
      <c r="U39" s="9">
        <f t="shared" si="14"/>
        <v>0</v>
      </c>
      <c r="V39" s="9">
        <f t="shared" si="15"/>
        <v>0</v>
      </c>
      <c r="W39" s="1">
        <f t="shared" si="16"/>
        <v>0</v>
      </c>
      <c r="X39" s="9">
        <f t="shared" si="24"/>
        <v>0</v>
      </c>
      <c r="Y39" s="10">
        <f t="shared" si="25"/>
        <v>0</v>
      </c>
      <c r="Z39" s="10">
        <f t="shared" si="26"/>
        <v>0</v>
      </c>
      <c r="AA39" s="9">
        <f t="shared" si="27"/>
        <v>0</v>
      </c>
      <c r="AB39" s="47" t="e">
        <f t="shared" si="17"/>
        <v>#DIV/0!</v>
      </c>
      <c r="AC39" s="7">
        <f t="shared" si="18"/>
        <v>0</v>
      </c>
      <c r="AD39" s="44">
        <f t="shared" si="19"/>
        <v>0</v>
      </c>
      <c r="AE39" s="44">
        <f t="shared" si="20"/>
        <v>0</v>
      </c>
      <c r="AF39" s="44">
        <f t="shared" si="28"/>
        <v>0</v>
      </c>
      <c r="AG39" s="44">
        <f>'1 Krautuve'!AG39</f>
        <v>0</v>
      </c>
      <c r="AH39" s="61"/>
    </row>
    <row r="40" spans="2:34" s="2" customFormat="1" x14ac:dyDescent="0.25">
      <c r="B40" s="26" t="s">
        <v>23</v>
      </c>
      <c r="C40" s="6">
        <v>105</v>
      </c>
      <c r="D40" s="25">
        <f t="shared" si="30"/>
        <v>105</v>
      </c>
      <c r="E40" s="25">
        <f t="shared" si="1"/>
        <v>218</v>
      </c>
      <c r="F40" s="2">
        <f t="shared" si="2"/>
        <v>2.7293577981651378</v>
      </c>
      <c r="G40" s="3">
        <f t="shared" si="3"/>
        <v>286.58256880733944</v>
      </c>
      <c r="H40" s="3">
        <f t="shared" si="4"/>
        <v>81.88073394495413</v>
      </c>
      <c r="I40" s="3">
        <f t="shared" si="21"/>
        <v>573.16513761467888</v>
      </c>
      <c r="J40" s="3">
        <f t="shared" si="22"/>
        <v>163.76146788990826</v>
      </c>
      <c r="K40" s="4">
        <f t="shared" si="5"/>
        <v>165071.55963302753</v>
      </c>
      <c r="L40" s="4">
        <f t="shared" si="6"/>
        <v>47163.302752293581</v>
      </c>
      <c r="M40" s="7">
        <f t="shared" si="7"/>
        <v>0</v>
      </c>
      <c r="N40" s="7">
        <f t="shared" si="8"/>
        <v>0</v>
      </c>
      <c r="O40" s="7">
        <f t="shared" si="9"/>
        <v>0</v>
      </c>
      <c r="P40" s="7">
        <f t="shared" si="23"/>
        <v>0</v>
      </c>
      <c r="Q40" s="9">
        <f t="shared" si="10"/>
        <v>0</v>
      </c>
      <c r="R40" s="9">
        <f t="shared" si="11"/>
        <v>0</v>
      </c>
      <c r="S40" s="9">
        <f t="shared" si="12"/>
        <v>0</v>
      </c>
      <c r="T40" s="1">
        <f t="shared" si="13"/>
        <v>0</v>
      </c>
      <c r="U40" s="9">
        <f t="shared" si="14"/>
        <v>0</v>
      </c>
      <c r="V40" s="9">
        <f t="shared" si="15"/>
        <v>0</v>
      </c>
      <c r="W40" s="1">
        <f t="shared" si="16"/>
        <v>0</v>
      </c>
      <c r="X40" s="9">
        <f t="shared" si="24"/>
        <v>0</v>
      </c>
      <c r="Y40" s="10">
        <f t="shared" si="25"/>
        <v>0</v>
      </c>
      <c r="Z40" s="10">
        <f t="shared" si="26"/>
        <v>0</v>
      </c>
      <c r="AA40" s="9">
        <f t="shared" si="27"/>
        <v>0</v>
      </c>
      <c r="AB40" s="47" t="e">
        <f t="shared" si="17"/>
        <v>#DIV/0!</v>
      </c>
      <c r="AC40" s="7">
        <f t="shared" si="18"/>
        <v>0</v>
      </c>
      <c r="AD40" s="44">
        <f t="shared" si="19"/>
        <v>0</v>
      </c>
      <c r="AE40" s="44">
        <f t="shared" si="20"/>
        <v>0</v>
      </c>
      <c r="AF40" s="44">
        <f t="shared" si="28"/>
        <v>0</v>
      </c>
      <c r="AG40" s="44">
        <f>'1 Krautuve'!AG40</f>
        <v>0</v>
      </c>
      <c r="AH40" s="61"/>
    </row>
    <row r="41" spans="2:34" s="2" customFormat="1" x14ac:dyDescent="0.25">
      <c r="B41" s="26" t="s">
        <v>24</v>
      </c>
      <c r="C41" s="6">
        <v>110</v>
      </c>
      <c r="D41" s="25">
        <f t="shared" si="30"/>
        <v>109.99999999999999</v>
      </c>
      <c r="E41" s="25">
        <f t="shared" si="1"/>
        <v>223</v>
      </c>
      <c r="F41" s="2">
        <f t="shared" si="2"/>
        <v>2.6681614349775784</v>
      </c>
      <c r="G41" s="3">
        <f t="shared" si="3"/>
        <v>293.49775784753365</v>
      </c>
      <c r="H41" s="3">
        <f t="shared" si="4"/>
        <v>80.044843049327355</v>
      </c>
      <c r="I41" s="3">
        <f t="shared" si="21"/>
        <v>586.9955156950673</v>
      </c>
      <c r="J41" s="3">
        <f t="shared" si="22"/>
        <v>160.08968609865471</v>
      </c>
      <c r="K41" s="4">
        <f t="shared" si="5"/>
        <v>169054.70852017938</v>
      </c>
      <c r="L41" s="4">
        <f t="shared" si="6"/>
        <v>46105.829596412557</v>
      </c>
      <c r="M41" s="7">
        <f t="shared" si="7"/>
        <v>0</v>
      </c>
      <c r="N41" s="7">
        <f t="shared" si="8"/>
        <v>0</v>
      </c>
      <c r="O41" s="7">
        <f t="shared" si="9"/>
        <v>0</v>
      </c>
      <c r="P41" s="7">
        <f t="shared" si="23"/>
        <v>0</v>
      </c>
      <c r="Q41" s="9">
        <f t="shared" si="10"/>
        <v>0</v>
      </c>
      <c r="R41" s="9">
        <f t="shared" si="11"/>
        <v>0</v>
      </c>
      <c r="S41" s="9">
        <f t="shared" si="12"/>
        <v>0</v>
      </c>
      <c r="T41" s="1">
        <f t="shared" si="13"/>
        <v>0</v>
      </c>
      <c r="U41" s="9">
        <f t="shared" si="14"/>
        <v>0</v>
      </c>
      <c r="V41" s="9">
        <f t="shared" si="15"/>
        <v>0</v>
      </c>
      <c r="W41" s="1">
        <f t="shared" si="16"/>
        <v>0</v>
      </c>
      <c r="X41" s="9">
        <f t="shared" si="24"/>
        <v>0</v>
      </c>
      <c r="Y41" s="10">
        <f t="shared" si="25"/>
        <v>0</v>
      </c>
      <c r="Z41" s="10">
        <f t="shared" si="26"/>
        <v>0</v>
      </c>
      <c r="AA41" s="9">
        <f t="shared" si="27"/>
        <v>0</v>
      </c>
      <c r="AB41" s="47" t="e">
        <f t="shared" si="17"/>
        <v>#DIV/0!</v>
      </c>
      <c r="AC41" s="7">
        <f t="shared" si="18"/>
        <v>0</v>
      </c>
      <c r="AD41" s="44">
        <f t="shared" si="19"/>
        <v>0</v>
      </c>
      <c r="AE41" s="44">
        <f t="shared" si="20"/>
        <v>0</v>
      </c>
      <c r="AF41" s="44">
        <f t="shared" si="28"/>
        <v>0</v>
      </c>
      <c r="AG41" s="44">
        <f>'1 Krautuve'!AG41</f>
        <v>0</v>
      </c>
      <c r="AH41" s="61"/>
    </row>
    <row r="42" spans="2:34" s="2" customFormat="1" x14ac:dyDescent="0.25">
      <c r="B42" s="26" t="s">
        <v>25</v>
      </c>
      <c r="C42" s="6">
        <v>115</v>
      </c>
      <c r="D42" s="25">
        <f t="shared" si="30"/>
        <v>115</v>
      </c>
      <c r="E42" s="25">
        <f t="shared" si="1"/>
        <v>228</v>
      </c>
      <c r="F42" s="2">
        <f t="shared" si="2"/>
        <v>2.6096491228070176</v>
      </c>
      <c r="G42" s="3">
        <f t="shared" si="3"/>
        <v>300.10964912280701</v>
      </c>
      <c r="H42" s="3">
        <f t="shared" si="4"/>
        <v>78.28947368421052</v>
      </c>
      <c r="I42" s="3">
        <f t="shared" si="21"/>
        <v>600.21929824561403</v>
      </c>
      <c r="J42" s="3">
        <f t="shared" si="22"/>
        <v>156.57894736842104</v>
      </c>
      <c r="K42" s="4">
        <f t="shared" si="5"/>
        <v>172863.15789473685</v>
      </c>
      <c r="L42" s="4">
        <f t="shared" si="6"/>
        <v>45094.73684210526</v>
      </c>
      <c r="M42" s="7">
        <f t="shared" si="7"/>
        <v>0</v>
      </c>
      <c r="N42" s="7">
        <f t="shared" si="8"/>
        <v>0</v>
      </c>
      <c r="O42" s="7">
        <f t="shared" si="9"/>
        <v>0</v>
      </c>
      <c r="P42" s="7">
        <f t="shared" si="23"/>
        <v>0</v>
      </c>
      <c r="Q42" s="9">
        <f t="shared" si="10"/>
        <v>0</v>
      </c>
      <c r="R42" s="9">
        <f t="shared" si="11"/>
        <v>0</v>
      </c>
      <c r="S42" s="9">
        <f t="shared" si="12"/>
        <v>0</v>
      </c>
      <c r="T42" s="1">
        <f t="shared" si="13"/>
        <v>0</v>
      </c>
      <c r="U42" s="9">
        <f t="shared" si="14"/>
        <v>0</v>
      </c>
      <c r="V42" s="9">
        <f t="shared" si="15"/>
        <v>0</v>
      </c>
      <c r="W42" s="1">
        <f t="shared" si="16"/>
        <v>0</v>
      </c>
      <c r="X42" s="9">
        <f t="shared" si="24"/>
        <v>0</v>
      </c>
      <c r="Y42" s="10">
        <f t="shared" si="25"/>
        <v>0</v>
      </c>
      <c r="Z42" s="10">
        <f t="shared" si="26"/>
        <v>0</v>
      </c>
      <c r="AA42" s="9">
        <f t="shared" si="27"/>
        <v>0</v>
      </c>
      <c r="AB42" s="47" t="e">
        <f t="shared" si="17"/>
        <v>#DIV/0!</v>
      </c>
      <c r="AC42" s="7">
        <f t="shared" si="18"/>
        <v>0</v>
      </c>
      <c r="AD42" s="44">
        <f t="shared" si="19"/>
        <v>0</v>
      </c>
      <c r="AE42" s="44">
        <f t="shared" si="20"/>
        <v>0</v>
      </c>
      <c r="AF42" s="44">
        <f t="shared" si="28"/>
        <v>0</v>
      </c>
      <c r="AG42" s="44">
        <f>'1 Krautuve'!AG42</f>
        <v>0</v>
      </c>
      <c r="AH42" s="61"/>
    </row>
    <row r="43" spans="2:34" s="2" customFormat="1" x14ac:dyDescent="0.25">
      <c r="B43" s="26" t="s">
        <v>26</v>
      </c>
      <c r="C43" s="6">
        <v>120</v>
      </c>
      <c r="D43" s="25">
        <f t="shared" si="30"/>
        <v>120</v>
      </c>
      <c r="E43" s="25">
        <f t="shared" si="1"/>
        <v>233</v>
      </c>
      <c r="F43" s="2">
        <f t="shared" si="2"/>
        <v>2.5536480686695278</v>
      </c>
      <c r="G43" s="3">
        <f t="shared" si="3"/>
        <v>306.4377682403433</v>
      </c>
      <c r="H43" s="3">
        <f t="shared" si="4"/>
        <v>76.609442060085826</v>
      </c>
      <c r="I43" s="3">
        <f t="shared" si="21"/>
        <v>612.87553648068661</v>
      </c>
      <c r="J43" s="3">
        <f t="shared" si="22"/>
        <v>153.21888412017165</v>
      </c>
      <c r="K43" s="4">
        <f t="shared" si="5"/>
        <v>176508.15450643774</v>
      </c>
      <c r="L43" s="4">
        <f t="shared" si="6"/>
        <v>44127.038626609436</v>
      </c>
      <c r="M43" s="7">
        <f t="shared" si="7"/>
        <v>0</v>
      </c>
      <c r="N43" s="7">
        <f t="shared" si="8"/>
        <v>0</v>
      </c>
      <c r="O43" s="7">
        <f t="shared" si="9"/>
        <v>0</v>
      </c>
      <c r="P43" s="7">
        <f t="shared" si="23"/>
        <v>0</v>
      </c>
      <c r="Q43" s="9">
        <f t="shared" si="10"/>
        <v>0</v>
      </c>
      <c r="R43" s="9">
        <f t="shared" si="11"/>
        <v>0</v>
      </c>
      <c r="S43" s="9">
        <f t="shared" si="12"/>
        <v>0</v>
      </c>
      <c r="T43" s="1">
        <f t="shared" si="13"/>
        <v>0</v>
      </c>
      <c r="U43" s="9">
        <f t="shared" si="14"/>
        <v>0</v>
      </c>
      <c r="V43" s="9">
        <f t="shared" si="15"/>
        <v>0</v>
      </c>
      <c r="W43" s="1">
        <f t="shared" si="16"/>
        <v>0</v>
      </c>
      <c r="X43" s="9">
        <f t="shared" si="24"/>
        <v>0</v>
      </c>
      <c r="Y43" s="10">
        <f t="shared" si="25"/>
        <v>0</v>
      </c>
      <c r="Z43" s="10">
        <f t="shared" si="26"/>
        <v>0</v>
      </c>
      <c r="AA43" s="9">
        <f t="shared" si="27"/>
        <v>0</v>
      </c>
      <c r="AB43" s="47" t="e">
        <f t="shared" si="17"/>
        <v>#DIV/0!</v>
      </c>
      <c r="AC43" s="7">
        <f t="shared" si="18"/>
        <v>0</v>
      </c>
      <c r="AD43" s="44">
        <f t="shared" si="19"/>
        <v>0</v>
      </c>
      <c r="AE43" s="44">
        <f t="shared" si="20"/>
        <v>0</v>
      </c>
      <c r="AF43" s="44">
        <f t="shared" si="28"/>
        <v>0</v>
      </c>
      <c r="AG43" s="44">
        <f>'1 Krautuve'!AG43</f>
        <v>0</v>
      </c>
      <c r="AH43" s="61"/>
    </row>
    <row r="44" spans="2:34" s="2" customFormat="1" x14ac:dyDescent="0.25">
      <c r="B44" s="26" t="s">
        <v>27</v>
      </c>
      <c r="C44" s="6">
        <v>125</v>
      </c>
      <c r="D44" s="25">
        <f t="shared" si="30"/>
        <v>125</v>
      </c>
      <c r="E44" s="25">
        <f t="shared" si="1"/>
        <v>238</v>
      </c>
      <c r="F44" s="2">
        <f t="shared" si="2"/>
        <v>2.5</v>
      </c>
      <c r="G44" s="3">
        <f t="shared" si="3"/>
        <v>312.5</v>
      </c>
      <c r="H44" s="3">
        <f t="shared" si="4"/>
        <v>75</v>
      </c>
      <c r="I44" s="3">
        <f t="shared" si="21"/>
        <v>625</v>
      </c>
      <c r="J44" s="3">
        <f t="shared" si="22"/>
        <v>150</v>
      </c>
      <c r="K44" s="4">
        <f t="shared" si="5"/>
        <v>180000</v>
      </c>
      <c r="L44" s="4">
        <f t="shared" si="6"/>
        <v>43200</v>
      </c>
      <c r="M44" s="7">
        <f t="shared" si="7"/>
        <v>0</v>
      </c>
      <c r="N44" s="7">
        <f t="shared" si="8"/>
        <v>0</v>
      </c>
      <c r="O44" s="7">
        <f t="shared" si="9"/>
        <v>0</v>
      </c>
      <c r="P44" s="7">
        <f t="shared" si="23"/>
        <v>0</v>
      </c>
      <c r="Q44" s="9">
        <f t="shared" si="10"/>
        <v>0</v>
      </c>
      <c r="R44" s="9">
        <f t="shared" si="11"/>
        <v>0</v>
      </c>
      <c r="S44" s="9">
        <f t="shared" si="12"/>
        <v>0</v>
      </c>
      <c r="T44" s="1">
        <f t="shared" si="13"/>
        <v>0</v>
      </c>
      <c r="U44" s="9">
        <f t="shared" si="14"/>
        <v>0</v>
      </c>
      <c r="V44" s="9">
        <f t="shared" si="15"/>
        <v>0</v>
      </c>
      <c r="W44" s="1">
        <f t="shared" si="16"/>
        <v>0</v>
      </c>
      <c r="X44" s="9">
        <f t="shared" si="24"/>
        <v>0</v>
      </c>
      <c r="Y44" s="10">
        <f t="shared" si="25"/>
        <v>0</v>
      </c>
      <c r="Z44" s="10">
        <f t="shared" si="26"/>
        <v>0</v>
      </c>
      <c r="AA44" s="9">
        <f t="shared" si="27"/>
        <v>0</v>
      </c>
      <c r="AB44" s="47" t="e">
        <f t="shared" si="17"/>
        <v>#DIV/0!</v>
      </c>
      <c r="AC44" s="7">
        <f t="shared" si="18"/>
        <v>0</v>
      </c>
      <c r="AD44" s="44">
        <f t="shared" si="19"/>
        <v>0</v>
      </c>
      <c r="AE44" s="44">
        <f t="shared" si="20"/>
        <v>0</v>
      </c>
      <c r="AF44" s="44">
        <f t="shared" si="28"/>
        <v>0</v>
      </c>
      <c r="AG44" s="44">
        <f>'1 Krautuve'!AG44</f>
        <v>0</v>
      </c>
      <c r="AH44" s="61"/>
    </row>
    <row r="45" spans="2:34" s="2" customFormat="1" x14ac:dyDescent="0.25">
      <c r="B45" s="26" t="s">
        <v>28</v>
      </c>
      <c r="C45" s="6">
        <v>130</v>
      </c>
      <c r="D45" s="25">
        <f t="shared" si="30"/>
        <v>130</v>
      </c>
      <c r="E45" s="25">
        <f t="shared" si="1"/>
        <v>243</v>
      </c>
      <c r="F45" s="2">
        <f t="shared" si="2"/>
        <v>2.4485596707818931</v>
      </c>
      <c r="G45" s="3">
        <f t="shared" si="3"/>
        <v>318.31275720164609</v>
      </c>
      <c r="H45" s="3">
        <f t="shared" si="4"/>
        <v>73.456790123456798</v>
      </c>
      <c r="I45" s="3">
        <f t="shared" si="21"/>
        <v>636.62551440329219</v>
      </c>
      <c r="J45" s="3">
        <f t="shared" si="22"/>
        <v>146.9135802469136</v>
      </c>
      <c r="K45" s="4">
        <f t="shared" si="5"/>
        <v>183348.14814814815</v>
      </c>
      <c r="L45" s="4">
        <f t="shared" si="6"/>
        <v>42311.111111111117</v>
      </c>
      <c r="M45" s="7">
        <f t="shared" si="7"/>
        <v>0</v>
      </c>
      <c r="N45" s="7">
        <f t="shared" si="8"/>
        <v>0</v>
      </c>
      <c r="O45" s="7">
        <f t="shared" si="9"/>
        <v>0</v>
      </c>
      <c r="P45" s="7">
        <f t="shared" si="23"/>
        <v>0</v>
      </c>
      <c r="Q45" s="9">
        <f t="shared" si="10"/>
        <v>0</v>
      </c>
      <c r="R45" s="9">
        <f t="shared" si="11"/>
        <v>0</v>
      </c>
      <c r="S45" s="9">
        <f t="shared" si="12"/>
        <v>0</v>
      </c>
      <c r="T45" s="1">
        <f t="shared" si="13"/>
        <v>0</v>
      </c>
      <c r="U45" s="9">
        <f t="shared" si="14"/>
        <v>0</v>
      </c>
      <c r="V45" s="9">
        <f t="shared" si="15"/>
        <v>0</v>
      </c>
      <c r="W45" s="1">
        <f t="shared" si="16"/>
        <v>0</v>
      </c>
      <c r="X45" s="9">
        <f t="shared" si="24"/>
        <v>0</v>
      </c>
      <c r="Y45" s="10">
        <f t="shared" si="25"/>
        <v>0</v>
      </c>
      <c r="Z45" s="10">
        <f t="shared" si="26"/>
        <v>0</v>
      </c>
      <c r="AA45" s="9">
        <f t="shared" si="27"/>
        <v>0</v>
      </c>
      <c r="AB45" s="47" t="e">
        <f t="shared" si="17"/>
        <v>#DIV/0!</v>
      </c>
      <c r="AC45" s="7">
        <f t="shared" si="18"/>
        <v>0</v>
      </c>
      <c r="AD45" s="44">
        <f t="shared" si="19"/>
        <v>0</v>
      </c>
      <c r="AE45" s="44">
        <f t="shared" si="20"/>
        <v>0</v>
      </c>
      <c r="AF45" s="44">
        <f t="shared" si="28"/>
        <v>0</v>
      </c>
      <c r="AG45" s="44">
        <f>'1 Krautuve'!AG45</f>
        <v>0</v>
      </c>
      <c r="AH45" s="61"/>
    </row>
    <row r="46" spans="2:34" s="2" customFormat="1" x14ac:dyDescent="0.25">
      <c r="B46" s="26" t="s">
        <v>29</v>
      </c>
      <c r="C46" s="6">
        <v>135</v>
      </c>
      <c r="D46" s="25">
        <f t="shared" si="30"/>
        <v>135</v>
      </c>
      <c r="E46" s="25">
        <f t="shared" si="1"/>
        <v>248</v>
      </c>
      <c r="F46" s="2">
        <f t="shared" si="2"/>
        <v>2.399193548387097</v>
      </c>
      <c r="G46" s="3">
        <f t="shared" si="3"/>
        <v>323.89112903225811</v>
      </c>
      <c r="H46" s="3">
        <f t="shared" si="4"/>
        <v>71.975806451612911</v>
      </c>
      <c r="I46" s="3">
        <f t="shared" si="21"/>
        <v>647.78225806451621</v>
      </c>
      <c r="J46" s="3">
        <f t="shared" si="22"/>
        <v>143.95161290322582</v>
      </c>
      <c r="K46" s="4">
        <f t="shared" si="5"/>
        <v>186561.29032258067</v>
      </c>
      <c r="L46" s="4">
        <f t="shared" si="6"/>
        <v>41458.064516129038</v>
      </c>
      <c r="M46" s="7">
        <f t="shared" si="7"/>
        <v>0</v>
      </c>
      <c r="N46" s="7">
        <f t="shared" si="8"/>
        <v>0</v>
      </c>
      <c r="O46" s="7">
        <f t="shared" si="9"/>
        <v>0</v>
      </c>
      <c r="P46" s="7">
        <f t="shared" si="23"/>
        <v>0</v>
      </c>
      <c r="Q46" s="9">
        <f t="shared" si="10"/>
        <v>0</v>
      </c>
      <c r="R46" s="9">
        <f t="shared" si="11"/>
        <v>0</v>
      </c>
      <c r="S46" s="9">
        <f t="shared" si="12"/>
        <v>0</v>
      </c>
      <c r="T46" s="1">
        <f t="shared" si="13"/>
        <v>0</v>
      </c>
      <c r="U46" s="9">
        <f t="shared" si="14"/>
        <v>0</v>
      </c>
      <c r="V46" s="9">
        <f t="shared" si="15"/>
        <v>0</v>
      </c>
      <c r="W46" s="1">
        <f t="shared" si="16"/>
        <v>0</v>
      </c>
      <c r="X46" s="9">
        <f t="shared" si="24"/>
        <v>0</v>
      </c>
      <c r="Y46" s="10">
        <f t="shared" si="25"/>
        <v>0</v>
      </c>
      <c r="Z46" s="10">
        <f t="shared" si="26"/>
        <v>0</v>
      </c>
      <c r="AA46" s="9">
        <f t="shared" si="27"/>
        <v>0</v>
      </c>
      <c r="AB46" s="47" t="e">
        <f t="shared" si="17"/>
        <v>#DIV/0!</v>
      </c>
      <c r="AC46" s="7">
        <f t="shared" si="18"/>
        <v>0</v>
      </c>
      <c r="AD46" s="44">
        <f t="shared" si="19"/>
        <v>0</v>
      </c>
      <c r="AE46" s="44">
        <f t="shared" si="20"/>
        <v>0</v>
      </c>
      <c r="AF46" s="44">
        <f t="shared" si="28"/>
        <v>0</v>
      </c>
      <c r="AG46" s="44">
        <f>'1 Krautuve'!AG46</f>
        <v>0</v>
      </c>
      <c r="AH46" s="61"/>
    </row>
    <row r="47" spans="2:34" s="2" customFormat="1" x14ac:dyDescent="0.25">
      <c r="B47" s="26" t="s">
        <v>30</v>
      </c>
      <c r="C47" s="6">
        <v>140</v>
      </c>
      <c r="D47" s="25">
        <f t="shared" si="30"/>
        <v>140</v>
      </c>
      <c r="E47" s="25">
        <f t="shared" si="1"/>
        <v>253</v>
      </c>
      <c r="F47" s="2">
        <f t="shared" si="2"/>
        <v>2.3517786561264824</v>
      </c>
      <c r="G47" s="3">
        <f t="shared" si="3"/>
        <v>329.24901185770756</v>
      </c>
      <c r="H47" s="3">
        <f t="shared" si="4"/>
        <v>70.553359683794469</v>
      </c>
      <c r="I47" s="3">
        <f t="shared" si="21"/>
        <v>658.49802371541512</v>
      </c>
      <c r="J47" s="3">
        <f t="shared" si="22"/>
        <v>141.10671936758894</v>
      </c>
      <c r="K47" s="4">
        <f t="shared" si="5"/>
        <v>189647.43083003955</v>
      </c>
      <c r="L47" s="4">
        <f t="shared" si="6"/>
        <v>40638.735177865616</v>
      </c>
      <c r="M47" s="7">
        <f t="shared" si="7"/>
        <v>0</v>
      </c>
      <c r="N47" s="7">
        <f t="shared" si="8"/>
        <v>0</v>
      </c>
      <c r="O47" s="7">
        <f t="shared" si="9"/>
        <v>0</v>
      </c>
      <c r="P47" s="7">
        <f t="shared" si="23"/>
        <v>0</v>
      </c>
      <c r="Q47" s="9">
        <f t="shared" si="10"/>
        <v>0</v>
      </c>
      <c r="R47" s="9">
        <f t="shared" si="11"/>
        <v>0</v>
      </c>
      <c r="S47" s="9">
        <f t="shared" si="12"/>
        <v>0</v>
      </c>
      <c r="T47" s="1">
        <f t="shared" si="13"/>
        <v>0</v>
      </c>
      <c r="U47" s="9">
        <f t="shared" si="14"/>
        <v>0</v>
      </c>
      <c r="V47" s="9">
        <f t="shared" si="15"/>
        <v>0</v>
      </c>
      <c r="W47" s="1">
        <f t="shared" si="16"/>
        <v>0</v>
      </c>
      <c r="X47" s="9">
        <f t="shared" si="24"/>
        <v>0</v>
      </c>
      <c r="Y47" s="10">
        <f t="shared" si="25"/>
        <v>0</v>
      </c>
      <c r="Z47" s="10">
        <f t="shared" si="26"/>
        <v>0</v>
      </c>
      <c r="AA47" s="9">
        <f t="shared" si="27"/>
        <v>0</v>
      </c>
      <c r="AB47" s="47" t="e">
        <f t="shared" si="17"/>
        <v>#DIV/0!</v>
      </c>
      <c r="AC47" s="7">
        <f t="shared" si="18"/>
        <v>0</v>
      </c>
      <c r="AD47" s="44">
        <f t="shared" si="19"/>
        <v>0</v>
      </c>
      <c r="AE47" s="44">
        <f t="shared" si="20"/>
        <v>0</v>
      </c>
      <c r="AF47" s="44">
        <f t="shared" si="28"/>
        <v>0</v>
      </c>
      <c r="AG47" s="44">
        <f>'1 Krautuve'!AG47</f>
        <v>0</v>
      </c>
      <c r="AH47" s="61"/>
    </row>
    <row r="48" spans="2:34" s="2" customFormat="1" x14ac:dyDescent="0.25">
      <c r="B48" s="26" t="s">
        <v>31</v>
      </c>
      <c r="C48" s="6">
        <v>145</v>
      </c>
      <c r="D48" s="25">
        <f t="shared" si="30"/>
        <v>144.99999999999997</v>
      </c>
      <c r="E48" s="25">
        <f t="shared" si="1"/>
        <v>258</v>
      </c>
      <c r="F48" s="2">
        <f t="shared" si="2"/>
        <v>2.306201550387597</v>
      </c>
      <c r="G48" s="3">
        <f t="shared" si="3"/>
        <v>334.39922480620157</v>
      </c>
      <c r="H48" s="3">
        <f t="shared" si="4"/>
        <v>69.186046511627907</v>
      </c>
      <c r="I48" s="3">
        <f t="shared" si="21"/>
        <v>668.79844961240315</v>
      </c>
      <c r="J48" s="3">
        <f t="shared" si="22"/>
        <v>138.37209302325581</v>
      </c>
      <c r="K48" s="4">
        <f t="shared" si="5"/>
        <v>192613.95348837209</v>
      </c>
      <c r="L48" s="4">
        <f t="shared" si="6"/>
        <v>39851.162790697672</v>
      </c>
      <c r="M48" s="7">
        <f t="shared" si="7"/>
        <v>0</v>
      </c>
      <c r="N48" s="7">
        <f t="shared" si="8"/>
        <v>0</v>
      </c>
      <c r="O48" s="7">
        <f t="shared" si="9"/>
        <v>0</v>
      </c>
      <c r="P48" s="7">
        <f t="shared" si="23"/>
        <v>0</v>
      </c>
      <c r="Q48" s="9">
        <f t="shared" si="10"/>
        <v>0</v>
      </c>
      <c r="R48" s="9">
        <f t="shared" si="11"/>
        <v>0</v>
      </c>
      <c r="S48" s="9">
        <f t="shared" si="12"/>
        <v>0</v>
      </c>
      <c r="T48" s="1">
        <f t="shared" si="13"/>
        <v>0</v>
      </c>
      <c r="U48" s="9">
        <f t="shared" si="14"/>
        <v>0</v>
      </c>
      <c r="V48" s="9">
        <f t="shared" si="15"/>
        <v>0</v>
      </c>
      <c r="W48" s="1">
        <f t="shared" si="16"/>
        <v>0</v>
      </c>
      <c r="X48" s="9">
        <f t="shared" si="24"/>
        <v>0</v>
      </c>
      <c r="Y48" s="10">
        <f t="shared" si="25"/>
        <v>0</v>
      </c>
      <c r="Z48" s="10">
        <f t="shared" si="26"/>
        <v>0</v>
      </c>
      <c r="AA48" s="9">
        <f t="shared" si="27"/>
        <v>0</v>
      </c>
      <c r="AB48" s="47" t="e">
        <f t="shared" si="17"/>
        <v>#DIV/0!</v>
      </c>
      <c r="AC48" s="7">
        <f t="shared" si="18"/>
        <v>0</v>
      </c>
      <c r="AD48" s="44">
        <f t="shared" si="19"/>
        <v>0</v>
      </c>
      <c r="AE48" s="44">
        <f t="shared" si="20"/>
        <v>0</v>
      </c>
      <c r="AF48" s="44">
        <f t="shared" si="28"/>
        <v>0</v>
      </c>
      <c r="AG48" s="44">
        <f>'1 Krautuve'!AG48</f>
        <v>0</v>
      </c>
      <c r="AH48" s="61"/>
    </row>
    <row r="49" spans="2:34" s="2" customFormat="1" x14ac:dyDescent="0.25">
      <c r="B49" s="26" t="s">
        <v>32</v>
      </c>
      <c r="C49" s="6">
        <v>150</v>
      </c>
      <c r="D49" s="25">
        <f t="shared" si="30"/>
        <v>150</v>
      </c>
      <c r="E49" s="25">
        <f t="shared" si="1"/>
        <v>263</v>
      </c>
      <c r="F49" s="2">
        <f t="shared" si="2"/>
        <v>2.2623574144486693</v>
      </c>
      <c r="G49" s="3">
        <f t="shared" si="3"/>
        <v>339.35361216730041</v>
      </c>
      <c r="H49" s="3">
        <f t="shared" si="4"/>
        <v>67.870722433460074</v>
      </c>
      <c r="I49" s="3">
        <f t="shared" si="21"/>
        <v>678.70722433460082</v>
      </c>
      <c r="J49" s="3">
        <f t="shared" si="22"/>
        <v>135.74144486692015</v>
      </c>
      <c r="K49" s="4">
        <f t="shared" si="5"/>
        <v>195467.68060836504</v>
      </c>
      <c r="L49" s="4">
        <f t="shared" si="6"/>
        <v>39093.536121673002</v>
      </c>
      <c r="M49" s="7">
        <f t="shared" si="7"/>
        <v>0</v>
      </c>
      <c r="N49" s="7">
        <f t="shared" si="8"/>
        <v>0</v>
      </c>
      <c r="O49" s="7">
        <f t="shared" si="9"/>
        <v>0</v>
      </c>
      <c r="P49" s="7">
        <f t="shared" si="23"/>
        <v>0</v>
      </c>
      <c r="Q49" s="9">
        <f t="shared" si="10"/>
        <v>0</v>
      </c>
      <c r="R49" s="9">
        <f t="shared" si="11"/>
        <v>0</v>
      </c>
      <c r="S49" s="9">
        <f t="shared" si="12"/>
        <v>0</v>
      </c>
      <c r="T49" s="1">
        <f t="shared" si="13"/>
        <v>0</v>
      </c>
      <c r="U49" s="9">
        <f t="shared" si="14"/>
        <v>0</v>
      </c>
      <c r="V49" s="9">
        <f t="shared" si="15"/>
        <v>0</v>
      </c>
      <c r="W49" s="1">
        <f t="shared" si="16"/>
        <v>0</v>
      </c>
      <c r="X49" s="9">
        <f t="shared" si="24"/>
        <v>0</v>
      </c>
      <c r="Y49" s="10">
        <f t="shared" si="25"/>
        <v>0</v>
      </c>
      <c r="Z49" s="10">
        <f t="shared" si="26"/>
        <v>0</v>
      </c>
      <c r="AA49" s="9">
        <f t="shared" si="27"/>
        <v>0</v>
      </c>
      <c r="AB49" s="47" t="e">
        <f t="shared" si="17"/>
        <v>#DIV/0!</v>
      </c>
      <c r="AC49" s="7">
        <f t="shared" si="18"/>
        <v>0</v>
      </c>
      <c r="AD49" s="44">
        <f t="shared" si="19"/>
        <v>0</v>
      </c>
      <c r="AE49" s="44">
        <f t="shared" si="20"/>
        <v>0</v>
      </c>
      <c r="AF49" s="44">
        <f t="shared" si="28"/>
        <v>0</v>
      </c>
      <c r="AG49" s="44">
        <f>'1 Krautuve'!AG49</f>
        <v>0</v>
      </c>
      <c r="AH49" s="61"/>
    </row>
    <row r="50" spans="2:34" s="2" customFormat="1" x14ac:dyDescent="0.25">
      <c r="B50" s="26" t="s">
        <v>33</v>
      </c>
      <c r="C50" s="6">
        <v>155</v>
      </c>
      <c r="D50" s="25">
        <f t="shared" si="30"/>
        <v>155</v>
      </c>
      <c r="E50" s="25">
        <f t="shared" si="1"/>
        <v>268</v>
      </c>
      <c r="F50" s="2">
        <f t="shared" si="2"/>
        <v>2.2201492537313432</v>
      </c>
      <c r="G50" s="3">
        <f t="shared" si="3"/>
        <v>344.12313432835822</v>
      </c>
      <c r="H50" s="3">
        <f t="shared" si="4"/>
        <v>66.604477611940297</v>
      </c>
      <c r="I50" s="3">
        <f t="shared" si="21"/>
        <v>688.24626865671644</v>
      </c>
      <c r="J50" s="3">
        <f t="shared" si="22"/>
        <v>133.20895522388059</v>
      </c>
      <c r="K50" s="4">
        <f t="shared" si="5"/>
        <v>198214.92537313432</v>
      </c>
      <c r="L50" s="4">
        <f t="shared" si="6"/>
        <v>38364.179104477611</v>
      </c>
      <c r="M50" s="7">
        <f t="shared" si="7"/>
        <v>0</v>
      </c>
      <c r="N50" s="7">
        <f t="shared" si="8"/>
        <v>0</v>
      </c>
      <c r="O50" s="7">
        <f t="shared" si="9"/>
        <v>0</v>
      </c>
      <c r="P50" s="7">
        <f t="shared" si="23"/>
        <v>0</v>
      </c>
      <c r="Q50" s="9">
        <f t="shared" si="10"/>
        <v>0</v>
      </c>
      <c r="R50" s="9">
        <f t="shared" si="11"/>
        <v>0</v>
      </c>
      <c r="S50" s="9">
        <f t="shared" si="12"/>
        <v>0</v>
      </c>
      <c r="T50" s="1">
        <f t="shared" si="13"/>
        <v>0</v>
      </c>
      <c r="U50" s="9">
        <f t="shared" si="14"/>
        <v>0</v>
      </c>
      <c r="V50" s="9">
        <f t="shared" si="15"/>
        <v>0</v>
      </c>
      <c r="W50" s="1">
        <f t="shared" si="16"/>
        <v>0</v>
      </c>
      <c r="X50" s="9">
        <f t="shared" si="24"/>
        <v>0</v>
      </c>
      <c r="Y50" s="10">
        <f t="shared" si="25"/>
        <v>0</v>
      </c>
      <c r="Z50" s="10">
        <f t="shared" si="26"/>
        <v>0</v>
      </c>
      <c r="AA50" s="9">
        <f t="shared" si="27"/>
        <v>0</v>
      </c>
      <c r="AB50" s="47" t="e">
        <f t="shared" si="17"/>
        <v>#DIV/0!</v>
      </c>
      <c r="AC50" s="7">
        <f t="shared" si="18"/>
        <v>0</v>
      </c>
      <c r="AD50" s="44">
        <f t="shared" si="19"/>
        <v>0</v>
      </c>
      <c r="AE50" s="44">
        <f t="shared" si="20"/>
        <v>0</v>
      </c>
      <c r="AF50" s="44">
        <f t="shared" si="28"/>
        <v>0</v>
      </c>
      <c r="AG50" s="44">
        <f>'1 Krautuve'!AG50</f>
        <v>0</v>
      </c>
      <c r="AH50" s="61"/>
    </row>
    <row r="51" spans="2:34" s="2" customFormat="1" x14ac:dyDescent="0.25">
      <c r="B51" s="26" t="s">
        <v>34</v>
      </c>
      <c r="C51" s="6">
        <v>160</v>
      </c>
      <c r="D51" s="25">
        <f t="shared" si="30"/>
        <v>160</v>
      </c>
      <c r="E51" s="25">
        <f t="shared" si="1"/>
        <v>273</v>
      </c>
      <c r="F51" s="2">
        <f t="shared" si="2"/>
        <v>2.1794871794871793</v>
      </c>
      <c r="G51" s="3">
        <f t="shared" si="3"/>
        <v>348.71794871794867</v>
      </c>
      <c r="H51" s="3">
        <f t="shared" si="4"/>
        <v>65.384615384615373</v>
      </c>
      <c r="I51" s="3">
        <f t="shared" si="21"/>
        <v>697.43589743589735</v>
      </c>
      <c r="J51" s="3">
        <f t="shared" si="22"/>
        <v>130.76923076923075</v>
      </c>
      <c r="K51" s="4">
        <f t="shared" si="5"/>
        <v>200861.53846153844</v>
      </c>
      <c r="L51" s="4">
        <f t="shared" si="6"/>
        <v>37661.538461538454</v>
      </c>
      <c r="M51" s="7">
        <f t="shared" si="7"/>
        <v>0</v>
      </c>
      <c r="N51" s="7">
        <f t="shared" si="8"/>
        <v>0</v>
      </c>
      <c r="O51" s="7">
        <f t="shared" si="9"/>
        <v>0</v>
      </c>
      <c r="P51" s="7">
        <f t="shared" si="23"/>
        <v>0</v>
      </c>
      <c r="Q51" s="9">
        <f t="shared" si="10"/>
        <v>0</v>
      </c>
      <c r="R51" s="9">
        <f t="shared" si="11"/>
        <v>0</v>
      </c>
      <c r="S51" s="9">
        <f t="shared" si="12"/>
        <v>0</v>
      </c>
      <c r="T51" s="1">
        <f t="shared" si="13"/>
        <v>0</v>
      </c>
      <c r="U51" s="9">
        <f t="shared" si="14"/>
        <v>0</v>
      </c>
      <c r="V51" s="9">
        <f t="shared" si="15"/>
        <v>0</v>
      </c>
      <c r="W51" s="1">
        <f t="shared" si="16"/>
        <v>0</v>
      </c>
      <c r="X51" s="9">
        <f t="shared" si="24"/>
        <v>0</v>
      </c>
      <c r="Y51" s="10">
        <f t="shared" si="25"/>
        <v>0</v>
      </c>
      <c r="Z51" s="10">
        <f t="shared" si="26"/>
        <v>0</v>
      </c>
      <c r="AA51" s="9">
        <f t="shared" si="27"/>
        <v>0</v>
      </c>
      <c r="AB51" s="47" t="e">
        <f t="shared" si="17"/>
        <v>#DIV/0!</v>
      </c>
      <c r="AC51" s="7">
        <f t="shared" si="18"/>
        <v>0</v>
      </c>
      <c r="AD51" s="44">
        <f t="shared" si="19"/>
        <v>0</v>
      </c>
      <c r="AE51" s="44">
        <f t="shared" si="20"/>
        <v>0</v>
      </c>
      <c r="AF51" s="44">
        <f t="shared" si="28"/>
        <v>0</v>
      </c>
      <c r="AG51" s="44">
        <f>'1 Krautuve'!AG51</f>
        <v>0</v>
      </c>
      <c r="AH51" s="61"/>
    </row>
    <row r="52" spans="2:34" s="2" customFormat="1" x14ac:dyDescent="0.25">
      <c r="B52" s="26" t="s">
        <v>35</v>
      </c>
      <c r="C52" s="6">
        <v>165</v>
      </c>
      <c r="D52" s="25">
        <f t="shared" si="30"/>
        <v>165</v>
      </c>
      <c r="E52" s="25">
        <f t="shared" ref="E52:E83" si="31">D52+$D$7+$D$8</f>
        <v>278</v>
      </c>
      <c r="F52" s="2">
        <f t="shared" ref="F52:F83" si="32">($D$10-$D$9-$D$12)/E52</f>
        <v>2.1402877697841727</v>
      </c>
      <c r="G52" s="3">
        <f t="shared" ref="G52:G83" si="33">C52*F52</f>
        <v>353.14748201438852</v>
      </c>
      <c r="H52" s="3">
        <f t="shared" ref="H52:H83" si="34">F52*$D$16</f>
        <v>64.208633093525179</v>
      </c>
      <c r="I52" s="3">
        <f t="shared" si="21"/>
        <v>706.29496402877703</v>
      </c>
      <c r="J52" s="3">
        <f t="shared" si="22"/>
        <v>128.41726618705036</v>
      </c>
      <c r="K52" s="4">
        <f t="shared" ref="K52:K83" si="35">I52*$D$14</f>
        <v>203412.94964028778</v>
      </c>
      <c r="L52" s="4">
        <f t="shared" ref="L52:L83" si="36">J52*$D$14</f>
        <v>36984.1726618705</v>
      </c>
      <c r="M52" s="7">
        <f t="shared" ref="M52:M83" si="37">K52*$W$16</f>
        <v>0</v>
      </c>
      <c r="N52" s="7">
        <f t="shared" ref="N52:N83" si="38">$W$11</f>
        <v>0</v>
      </c>
      <c r="O52" s="7">
        <f t="shared" ref="O52:O83" si="39">((L52/$D$16)*($D$7+$D$8))/60*$K$16</f>
        <v>0</v>
      </c>
      <c r="P52" s="7">
        <f t="shared" si="23"/>
        <v>0</v>
      </c>
      <c r="Q52" s="9">
        <f t="shared" ref="Q52:Q83" si="40">ROUND($K$12/100*K52*$K$10,2)</f>
        <v>0</v>
      </c>
      <c r="R52" s="9">
        <f t="shared" ref="R52:R83" si="41">K52*$K$4</f>
        <v>0</v>
      </c>
      <c r="S52" s="9">
        <f t="shared" ref="S52:S83" si="42">K52*$K$5</f>
        <v>0</v>
      </c>
      <c r="T52" s="1">
        <f t="shared" ref="T52:T83" si="43">$K$6</f>
        <v>0</v>
      </c>
      <c r="U52" s="9">
        <f t="shared" ref="U52:U83" si="44">$K$7</f>
        <v>0</v>
      </c>
      <c r="V52" s="9">
        <f t="shared" ref="V52:V83" si="45">$K$8</f>
        <v>0</v>
      </c>
      <c r="W52" s="1">
        <f t="shared" ref="W52:W83" si="46">$K$9</f>
        <v>0</v>
      </c>
      <c r="X52" s="9">
        <f t="shared" si="24"/>
        <v>0</v>
      </c>
      <c r="Y52" s="10">
        <f t="shared" si="25"/>
        <v>0</v>
      </c>
      <c r="Z52" s="10">
        <f t="shared" si="26"/>
        <v>0</v>
      </c>
      <c r="AA52" s="9">
        <f t="shared" si="27"/>
        <v>0</v>
      </c>
      <c r="AB52" s="47" t="e">
        <f t="shared" ref="AB52:AB83" si="47">AA52/X52</f>
        <v>#DIV/0!</v>
      </c>
      <c r="AC52" s="7">
        <f t="shared" ref="AC52:AC83" si="48">X52+AA52</f>
        <v>0</v>
      </c>
      <c r="AD52" s="44">
        <f t="shared" ref="AD52:AD83" si="49">AC52/K52</f>
        <v>0</v>
      </c>
      <c r="AE52" s="44">
        <f t="shared" ref="AE52:AE83" si="50">AC52/L52</f>
        <v>0</v>
      </c>
      <c r="AF52" s="44">
        <f t="shared" si="28"/>
        <v>0</v>
      </c>
      <c r="AG52" s="44">
        <f>'1 Krautuve'!AG52</f>
        <v>0</v>
      </c>
      <c r="AH52" s="61"/>
    </row>
    <row r="53" spans="2:34" s="2" customFormat="1" x14ac:dyDescent="0.25">
      <c r="B53" s="26" t="s">
        <v>36</v>
      </c>
      <c r="C53" s="6">
        <v>170</v>
      </c>
      <c r="D53" s="25">
        <f t="shared" si="30"/>
        <v>170.00000000000003</v>
      </c>
      <c r="E53" s="25">
        <f t="shared" si="31"/>
        <v>283</v>
      </c>
      <c r="F53" s="2">
        <f t="shared" si="32"/>
        <v>2.1024734982332154</v>
      </c>
      <c r="G53" s="3">
        <f t="shared" si="33"/>
        <v>357.42049469964661</v>
      </c>
      <c r="H53" s="3">
        <f t="shared" si="34"/>
        <v>63.07420494699646</v>
      </c>
      <c r="I53" s="3">
        <f t="shared" si="21"/>
        <v>714.84098939929322</v>
      </c>
      <c r="J53" s="3">
        <f t="shared" ref="J53:J84" si="51">H53*2</f>
        <v>126.14840989399292</v>
      </c>
      <c r="K53" s="4">
        <f t="shared" si="35"/>
        <v>205874.20494699644</v>
      </c>
      <c r="L53" s="4">
        <f t="shared" si="36"/>
        <v>36330.742049469962</v>
      </c>
      <c r="M53" s="7">
        <f t="shared" si="37"/>
        <v>0</v>
      </c>
      <c r="N53" s="7">
        <f t="shared" si="38"/>
        <v>0</v>
      </c>
      <c r="O53" s="7">
        <f t="shared" si="39"/>
        <v>0</v>
      </c>
      <c r="P53" s="7">
        <f t="shared" si="23"/>
        <v>0</v>
      </c>
      <c r="Q53" s="9">
        <f t="shared" si="40"/>
        <v>0</v>
      </c>
      <c r="R53" s="9">
        <f t="shared" si="41"/>
        <v>0</v>
      </c>
      <c r="S53" s="9">
        <f t="shared" si="42"/>
        <v>0</v>
      </c>
      <c r="T53" s="1">
        <f t="shared" si="43"/>
        <v>0</v>
      </c>
      <c r="U53" s="9">
        <f t="shared" si="44"/>
        <v>0</v>
      </c>
      <c r="V53" s="9">
        <f t="shared" si="45"/>
        <v>0</v>
      </c>
      <c r="W53" s="1">
        <f t="shared" si="46"/>
        <v>0</v>
      </c>
      <c r="X53" s="9">
        <f t="shared" si="24"/>
        <v>0</v>
      </c>
      <c r="Y53" s="10">
        <f t="shared" si="25"/>
        <v>0</v>
      </c>
      <c r="Z53" s="10">
        <f t="shared" si="26"/>
        <v>0</v>
      </c>
      <c r="AA53" s="9">
        <f t="shared" si="27"/>
        <v>0</v>
      </c>
      <c r="AB53" s="47" t="e">
        <f t="shared" si="47"/>
        <v>#DIV/0!</v>
      </c>
      <c r="AC53" s="7">
        <f t="shared" si="48"/>
        <v>0</v>
      </c>
      <c r="AD53" s="44">
        <f t="shared" si="49"/>
        <v>0</v>
      </c>
      <c r="AE53" s="44">
        <f t="shared" si="50"/>
        <v>0</v>
      </c>
      <c r="AF53" s="44">
        <f t="shared" si="28"/>
        <v>0</v>
      </c>
      <c r="AG53" s="44">
        <f>'1 Krautuve'!AG53</f>
        <v>0</v>
      </c>
      <c r="AH53" s="61"/>
    </row>
    <row r="54" spans="2:34" s="2" customFormat="1" x14ac:dyDescent="0.25">
      <c r="B54" s="26" t="s">
        <v>37</v>
      </c>
      <c r="C54" s="6">
        <v>175</v>
      </c>
      <c r="D54" s="25">
        <f t="shared" si="30"/>
        <v>175</v>
      </c>
      <c r="E54" s="25">
        <f t="shared" si="31"/>
        <v>288</v>
      </c>
      <c r="F54" s="2">
        <f t="shared" si="32"/>
        <v>2.0659722222222223</v>
      </c>
      <c r="G54" s="3">
        <f t="shared" si="33"/>
        <v>361.54513888888891</v>
      </c>
      <c r="H54" s="3">
        <f t="shared" si="34"/>
        <v>61.979166666666671</v>
      </c>
      <c r="I54" s="3">
        <f>G54*2</f>
        <v>723.09027777777783</v>
      </c>
      <c r="J54" s="3">
        <f t="shared" si="51"/>
        <v>123.95833333333334</v>
      </c>
      <c r="K54" s="4">
        <f t="shared" si="35"/>
        <v>208250</v>
      </c>
      <c r="L54" s="4">
        <f t="shared" si="36"/>
        <v>35700</v>
      </c>
      <c r="M54" s="7">
        <f t="shared" si="37"/>
        <v>0</v>
      </c>
      <c r="N54" s="7">
        <f t="shared" si="38"/>
        <v>0</v>
      </c>
      <c r="O54" s="7">
        <f t="shared" si="39"/>
        <v>0</v>
      </c>
      <c r="P54" s="7">
        <f t="shared" si="23"/>
        <v>0</v>
      </c>
      <c r="Q54" s="9">
        <f t="shared" si="40"/>
        <v>0</v>
      </c>
      <c r="R54" s="9">
        <f t="shared" si="41"/>
        <v>0</v>
      </c>
      <c r="S54" s="9">
        <f t="shared" si="42"/>
        <v>0</v>
      </c>
      <c r="T54" s="1">
        <f t="shared" si="43"/>
        <v>0</v>
      </c>
      <c r="U54" s="9">
        <f t="shared" si="44"/>
        <v>0</v>
      </c>
      <c r="V54" s="9">
        <f t="shared" si="45"/>
        <v>0</v>
      </c>
      <c r="W54" s="1">
        <f t="shared" si="46"/>
        <v>0</v>
      </c>
      <c r="X54" s="9">
        <f t="shared" si="24"/>
        <v>0</v>
      </c>
      <c r="Y54" s="10">
        <f t="shared" si="25"/>
        <v>0</v>
      </c>
      <c r="Z54" s="10">
        <f t="shared" si="26"/>
        <v>0</v>
      </c>
      <c r="AA54" s="9">
        <f t="shared" si="27"/>
        <v>0</v>
      </c>
      <c r="AB54" s="47" t="e">
        <f t="shared" si="47"/>
        <v>#DIV/0!</v>
      </c>
      <c r="AC54" s="7">
        <f t="shared" si="48"/>
        <v>0</v>
      </c>
      <c r="AD54" s="44">
        <f t="shared" si="49"/>
        <v>0</v>
      </c>
      <c r="AE54" s="44">
        <f t="shared" si="50"/>
        <v>0</v>
      </c>
      <c r="AF54" s="44">
        <f t="shared" si="28"/>
        <v>0</v>
      </c>
      <c r="AG54" s="44">
        <f>'1 Krautuve'!AG54</f>
        <v>0</v>
      </c>
      <c r="AH54" s="61"/>
    </row>
    <row r="55" spans="2:34" s="2" customFormat="1" x14ac:dyDescent="0.25">
      <c r="B55" s="26" t="s">
        <v>38</v>
      </c>
      <c r="C55" s="6">
        <v>180</v>
      </c>
      <c r="D55" s="25">
        <f t="shared" si="30"/>
        <v>180</v>
      </c>
      <c r="E55" s="25">
        <f t="shared" si="31"/>
        <v>293</v>
      </c>
      <c r="F55" s="2">
        <f t="shared" si="32"/>
        <v>2.0307167235494878</v>
      </c>
      <c r="G55" s="3">
        <f t="shared" si="33"/>
        <v>365.5290102389078</v>
      </c>
      <c r="H55" s="3">
        <f t="shared" si="34"/>
        <v>60.921501706484634</v>
      </c>
      <c r="I55" s="3">
        <f t="shared" si="21"/>
        <v>731.0580204778156</v>
      </c>
      <c r="J55" s="3">
        <f t="shared" si="51"/>
        <v>121.84300341296927</v>
      </c>
      <c r="K55" s="4">
        <f t="shared" si="35"/>
        <v>210544.70989761088</v>
      </c>
      <c r="L55" s="4">
        <f t="shared" si="36"/>
        <v>35090.784982935147</v>
      </c>
      <c r="M55" s="7">
        <f t="shared" si="37"/>
        <v>0</v>
      </c>
      <c r="N55" s="7">
        <f t="shared" si="38"/>
        <v>0</v>
      </c>
      <c r="O55" s="7">
        <f t="shared" si="39"/>
        <v>0</v>
      </c>
      <c r="P55" s="7">
        <f t="shared" si="23"/>
        <v>0</v>
      </c>
      <c r="Q55" s="9">
        <f t="shared" si="40"/>
        <v>0</v>
      </c>
      <c r="R55" s="9">
        <f t="shared" si="41"/>
        <v>0</v>
      </c>
      <c r="S55" s="9">
        <f t="shared" si="42"/>
        <v>0</v>
      </c>
      <c r="T55" s="1">
        <f t="shared" si="43"/>
        <v>0</v>
      </c>
      <c r="U55" s="9">
        <f t="shared" si="44"/>
        <v>0</v>
      </c>
      <c r="V55" s="9">
        <f t="shared" si="45"/>
        <v>0</v>
      </c>
      <c r="W55" s="1">
        <f t="shared" si="46"/>
        <v>0</v>
      </c>
      <c r="X55" s="9">
        <f t="shared" si="24"/>
        <v>0</v>
      </c>
      <c r="Y55" s="10">
        <f t="shared" si="25"/>
        <v>0</v>
      </c>
      <c r="Z55" s="10">
        <f t="shared" si="26"/>
        <v>0</v>
      </c>
      <c r="AA55" s="9">
        <f t="shared" si="27"/>
        <v>0</v>
      </c>
      <c r="AB55" s="47" t="e">
        <f t="shared" si="47"/>
        <v>#DIV/0!</v>
      </c>
      <c r="AC55" s="7">
        <f t="shared" si="48"/>
        <v>0</v>
      </c>
      <c r="AD55" s="44">
        <f t="shared" si="49"/>
        <v>0</v>
      </c>
      <c r="AE55" s="44">
        <f t="shared" si="50"/>
        <v>0</v>
      </c>
      <c r="AF55" s="44">
        <f t="shared" si="28"/>
        <v>0</v>
      </c>
      <c r="AG55" s="44">
        <f>'1 Krautuve'!AG55</f>
        <v>0</v>
      </c>
      <c r="AH55" s="61"/>
    </row>
    <row r="56" spans="2:34" s="2" customFormat="1" x14ac:dyDescent="0.25">
      <c r="B56" s="26" t="s">
        <v>39</v>
      </c>
      <c r="C56" s="6">
        <v>185</v>
      </c>
      <c r="D56" s="25">
        <f t="shared" si="30"/>
        <v>185.00000000000003</v>
      </c>
      <c r="E56" s="25">
        <f t="shared" si="31"/>
        <v>298</v>
      </c>
      <c r="F56" s="2">
        <f t="shared" si="32"/>
        <v>1.9966442953020134</v>
      </c>
      <c r="G56" s="3">
        <f t="shared" si="33"/>
        <v>369.37919463087246</v>
      </c>
      <c r="H56" s="3">
        <f t="shared" si="34"/>
        <v>59.899328859060404</v>
      </c>
      <c r="I56" s="3">
        <f t="shared" si="21"/>
        <v>738.75838926174492</v>
      </c>
      <c r="J56" s="3">
        <f t="shared" si="51"/>
        <v>119.79865771812081</v>
      </c>
      <c r="K56" s="4">
        <f t="shared" si="35"/>
        <v>212762.41610738254</v>
      </c>
      <c r="L56" s="4">
        <f t="shared" si="36"/>
        <v>34502.013422818796</v>
      </c>
      <c r="M56" s="7">
        <f t="shared" si="37"/>
        <v>0</v>
      </c>
      <c r="N56" s="7">
        <f t="shared" si="38"/>
        <v>0</v>
      </c>
      <c r="O56" s="7">
        <f t="shared" si="39"/>
        <v>0</v>
      </c>
      <c r="P56" s="7">
        <f t="shared" si="23"/>
        <v>0</v>
      </c>
      <c r="Q56" s="9">
        <f t="shared" si="40"/>
        <v>0</v>
      </c>
      <c r="R56" s="9">
        <f t="shared" si="41"/>
        <v>0</v>
      </c>
      <c r="S56" s="9">
        <f t="shared" si="42"/>
        <v>0</v>
      </c>
      <c r="T56" s="1">
        <f t="shared" si="43"/>
        <v>0</v>
      </c>
      <c r="U56" s="9">
        <f t="shared" si="44"/>
        <v>0</v>
      </c>
      <c r="V56" s="9">
        <f t="shared" si="45"/>
        <v>0</v>
      </c>
      <c r="W56" s="1">
        <f t="shared" si="46"/>
        <v>0</v>
      </c>
      <c r="X56" s="9">
        <f t="shared" si="24"/>
        <v>0</v>
      </c>
      <c r="Y56" s="10">
        <f t="shared" si="25"/>
        <v>0</v>
      </c>
      <c r="Z56" s="10">
        <f t="shared" si="26"/>
        <v>0</v>
      </c>
      <c r="AA56" s="9">
        <f t="shared" si="27"/>
        <v>0</v>
      </c>
      <c r="AB56" s="47" t="e">
        <f t="shared" si="47"/>
        <v>#DIV/0!</v>
      </c>
      <c r="AC56" s="7">
        <f t="shared" si="48"/>
        <v>0</v>
      </c>
      <c r="AD56" s="44">
        <f t="shared" si="49"/>
        <v>0</v>
      </c>
      <c r="AE56" s="44">
        <f t="shared" si="50"/>
        <v>0</v>
      </c>
      <c r="AF56" s="44">
        <f t="shared" si="28"/>
        <v>0</v>
      </c>
      <c r="AG56" s="44">
        <f>'1 Krautuve'!AG56</f>
        <v>0</v>
      </c>
      <c r="AH56" s="61"/>
    </row>
    <row r="57" spans="2:34" s="2" customFormat="1" x14ac:dyDescent="0.25">
      <c r="B57" s="26" t="s">
        <v>40</v>
      </c>
      <c r="C57" s="6">
        <v>190</v>
      </c>
      <c r="D57" s="25">
        <f t="shared" si="30"/>
        <v>189.99999999999997</v>
      </c>
      <c r="E57" s="25">
        <f t="shared" si="31"/>
        <v>303</v>
      </c>
      <c r="F57" s="2">
        <f t="shared" si="32"/>
        <v>1.9636963696369636</v>
      </c>
      <c r="G57" s="3">
        <f t="shared" si="33"/>
        <v>373.10231023102307</v>
      </c>
      <c r="H57" s="3">
        <f t="shared" si="34"/>
        <v>58.910891089108908</v>
      </c>
      <c r="I57" s="3">
        <f t="shared" si="21"/>
        <v>746.20462046204614</v>
      </c>
      <c r="J57" s="3">
        <f t="shared" si="51"/>
        <v>117.82178217821782</v>
      </c>
      <c r="K57" s="4">
        <f t="shared" si="35"/>
        <v>214906.9306930693</v>
      </c>
      <c r="L57" s="4">
        <f t="shared" si="36"/>
        <v>33932.673267326732</v>
      </c>
      <c r="M57" s="7">
        <f t="shared" si="37"/>
        <v>0</v>
      </c>
      <c r="N57" s="7">
        <f t="shared" si="38"/>
        <v>0</v>
      </c>
      <c r="O57" s="7">
        <f t="shared" si="39"/>
        <v>0</v>
      </c>
      <c r="P57" s="7">
        <f t="shared" si="23"/>
        <v>0</v>
      </c>
      <c r="Q57" s="9">
        <f t="shared" si="40"/>
        <v>0</v>
      </c>
      <c r="R57" s="9">
        <f t="shared" si="41"/>
        <v>0</v>
      </c>
      <c r="S57" s="9">
        <f t="shared" si="42"/>
        <v>0</v>
      </c>
      <c r="T57" s="1">
        <f t="shared" si="43"/>
        <v>0</v>
      </c>
      <c r="U57" s="9">
        <f t="shared" si="44"/>
        <v>0</v>
      </c>
      <c r="V57" s="9">
        <f t="shared" si="45"/>
        <v>0</v>
      </c>
      <c r="W57" s="1">
        <f t="shared" si="46"/>
        <v>0</v>
      </c>
      <c r="X57" s="9">
        <f t="shared" si="24"/>
        <v>0</v>
      </c>
      <c r="Y57" s="10">
        <f t="shared" si="25"/>
        <v>0</v>
      </c>
      <c r="Z57" s="10">
        <f t="shared" si="26"/>
        <v>0</v>
      </c>
      <c r="AA57" s="9">
        <f t="shared" si="27"/>
        <v>0</v>
      </c>
      <c r="AB57" s="47" t="e">
        <f t="shared" si="47"/>
        <v>#DIV/0!</v>
      </c>
      <c r="AC57" s="7">
        <f t="shared" si="48"/>
        <v>0</v>
      </c>
      <c r="AD57" s="44">
        <f t="shared" si="49"/>
        <v>0</v>
      </c>
      <c r="AE57" s="44">
        <f t="shared" si="50"/>
        <v>0</v>
      </c>
      <c r="AF57" s="44">
        <f t="shared" si="28"/>
        <v>0</v>
      </c>
      <c r="AG57" s="44">
        <f>'1 Krautuve'!AG57</f>
        <v>0</v>
      </c>
      <c r="AH57" s="61"/>
    </row>
    <row r="58" spans="2:34" s="2" customFormat="1" x14ac:dyDescent="0.25">
      <c r="B58" s="26" t="s">
        <v>41</v>
      </c>
      <c r="C58" s="6">
        <v>195</v>
      </c>
      <c r="D58" s="25">
        <f t="shared" si="30"/>
        <v>195</v>
      </c>
      <c r="E58" s="25">
        <f t="shared" si="31"/>
        <v>308</v>
      </c>
      <c r="F58" s="2">
        <f t="shared" si="32"/>
        <v>1.9318181818181819</v>
      </c>
      <c r="G58" s="3">
        <f t="shared" si="33"/>
        <v>376.70454545454544</v>
      </c>
      <c r="H58" s="3">
        <f t="shared" si="34"/>
        <v>57.954545454545453</v>
      </c>
      <c r="I58" s="3">
        <f t="shared" si="21"/>
        <v>753.40909090909088</v>
      </c>
      <c r="J58" s="3">
        <f t="shared" si="51"/>
        <v>115.90909090909091</v>
      </c>
      <c r="K58" s="4">
        <f t="shared" si="35"/>
        <v>216981.81818181818</v>
      </c>
      <c r="L58" s="4">
        <f t="shared" si="36"/>
        <v>33381.818181818184</v>
      </c>
      <c r="M58" s="7">
        <f t="shared" si="37"/>
        <v>0</v>
      </c>
      <c r="N58" s="7">
        <f t="shared" si="38"/>
        <v>0</v>
      </c>
      <c r="O58" s="7">
        <f t="shared" si="39"/>
        <v>0</v>
      </c>
      <c r="P58" s="7">
        <f t="shared" si="23"/>
        <v>0</v>
      </c>
      <c r="Q58" s="9">
        <f t="shared" si="40"/>
        <v>0</v>
      </c>
      <c r="R58" s="9">
        <f t="shared" si="41"/>
        <v>0</v>
      </c>
      <c r="S58" s="9">
        <f t="shared" si="42"/>
        <v>0</v>
      </c>
      <c r="T58" s="1">
        <f t="shared" si="43"/>
        <v>0</v>
      </c>
      <c r="U58" s="9">
        <f t="shared" si="44"/>
        <v>0</v>
      </c>
      <c r="V58" s="9">
        <f t="shared" si="45"/>
        <v>0</v>
      </c>
      <c r="W58" s="1">
        <f t="shared" si="46"/>
        <v>0</v>
      </c>
      <c r="X58" s="9">
        <f t="shared" si="24"/>
        <v>0</v>
      </c>
      <c r="Y58" s="10">
        <f t="shared" si="25"/>
        <v>0</v>
      </c>
      <c r="Z58" s="10">
        <f t="shared" si="26"/>
        <v>0</v>
      </c>
      <c r="AA58" s="9">
        <f t="shared" si="27"/>
        <v>0</v>
      </c>
      <c r="AB58" s="47" t="e">
        <f t="shared" si="47"/>
        <v>#DIV/0!</v>
      </c>
      <c r="AC58" s="7">
        <f t="shared" si="48"/>
        <v>0</v>
      </c>
      <c r="AD58" s="44">
        <f t="shared" si="49"/>
        <v>0</v>
      </c>
      <c r="AE58" s="44">
        <f t="shared" si="50"/>
        <v>0</v>
      </c>
      <c r="AF58" s="44">
        <f t="shared" si="28"/>
        <v>0</v>
      </c>
      <c r="AG58" s="44">
        <f>'1 Krautuve'!AG58</f>
        <v>0</v>
      </c>
      <c r="AH58" s="61"/>
    </row>
    <row r="59" spans="2:34" s="2" customFormat="1" x14ac:dyDescent="0.25">
      <c r="B59" s="26" t="s">
        <v>42</v>
      </c>
      <c r="C59" s="6">
        <v>200</v>
      </c>
      <c r="D59" s="25">
        <f t="shared" si="30"/>
        <v>200</v>
      </c>
      <c r="E59" s="25">
        <f t="shared" si="31"/>
        <v>313</v>
      </c>
      <c r="F59" s="2">
        <f t="shared" si="32"/>
        <v>1.9009584664536741</v>
      </c>
      <c r="G59" s="3">
        <f t="shared" si="33"/>
        <v>380.1916932907348</v>
      </c>
      <c r="H59" s="3">
        <f t="shared" si="34"/>
        <v>57.028753993610223</v>
      </c>
      <c r="I59" s="3">
        <f t="shared" si="21"/>
        <v>760.38338658146961</v>
      </c>
      <c r="J59" s="3">
        <f t="shared" si="51"/>
        <v>114.05750798722045</v>
      </c>
      <c r="K59" s="4">
        <f t="shared" si="35"/>
        <v>218990.41533546324</v>
      </c>
      <c r="L59" s="4">
        <f t="shared" si="36"/>
        <v>32848.562300319492</v>
      </c>
      <c r="M59" s="7">
        <f t="shared" si="37"/>
        <v>0</v>
      </c>
      <c r="N59" s="7">
        <f t="shared" si="38"/>
        <v>0</v>
      </c>
      <c r="O59" s="7">
        <f t="shared" si="39"/>
        <v>0</v>
      </c>
      <c r="P59" s="7">
        <f t="shared" si="23"/>
        <v>0</v>
      </c>
      <c r="Q59" s="9">
        <f t="shared" si="40"/>
        <v>0</v>
      </c>
      <c r="R59" s="9">
        <f t="shared" si="41"/>
        <v>0</v>
      </c>
      <c r="S59" s="9">
        <f t="shared" si="42"/>
        <v>0</v>
      </c>
      <c r="T59" s="1">
        <f t="shared" si="43"/>
        <v>0</v>
      </c>
      <c r="U59" s="9">
        <f t="shared" si="44"/>
        <v>0</v>
      </c>
      <c r="V59" s="9">
        <f t="shared" si="45"/>
        <v>0</v>
      </c>
      <c r="W59" s="1">
        <f t="shared" si="46"/>
        <v>0</v>
      </c>
      <c r="X59" s="9">
        <f t="shared" si="24"/>
        <v>0</v>
      </c>
      <c r="Y59" s="10">
        <f t="shared" si="25"/>
        <v>0</v>
      </c>
      <c r="Z59" s="10">
        <f t="shared" si="26"/>
        <v>0</v>
      </c>
      <c r="AA59" s="9">
        <f t="shared" si="27"/>
        <v>0</v>
      </c>
      <c r="AB59" s="47" t="e">
        <f t="shared" si="47"/>
        <v>#DIV/0!</v>
      </c>
      <c r="AC59" s="7">
        <f t="shared" si="48"/>
        <v>0</v>
      </c>
      <c r="AD59" s="44">
        <f t="shared" si="49"/>
        <v>0</v>
      </c>
      <c r="AE59" s="44">
        <f t="shared" si="50"/>
        <v>0</v>
      </c>
      <c r="AF59" s="44">
        <f t="shared" si="28"/>
        <v>0</v>
      </c>
      <c r="AG59" s="44">
        <f>'1 Krautuve'!AG59</f>
        <v>0</v>
      </c>
      <c r="AH59" s="61"/>
    </row>
    <row r="60" spans="2:34" s="2" customFormat="1" x14ac:dyDescent="0.25">
      <c r="B60" s="26" t="s">
        <v>43</v>
      </c>
      <c r="C60" s="6">
        <v>205</v>
      </c>
      <c r="D60" s="25">
        <f t="shared" si="30"/>
        <v>204.99999999999997</v>
      </c>
      <c r="E60" s="25">
        <f t="shared" si="31"/>
        <v>318</v>
      </c>
      <c r="F60" s="2">
        <f t="shared" si="32"/>
        <v>1.871069182389937</v>
      </c>
      <c r="G60" s="3">
        <f t="shared" si="33"/>
        <v>383.56918238993711</v>
      </c>
      <c r="H60" s="3">
        <f t="shared" si="34"/>
        <v>56.132075471698109</v>
      </c>
      <c r="I60" s="3">
        <f t="shared" si="21"/>
        <v>767.13836477987422</v>
      </c>
      <c r="J60" s="3">
        <f t="shared" si="51"/>
        <v>112.26415094339622</v>
      </c>
      <c r="K60" s="4">
        <f t="shared" si="35"/>
        <v>220935.84905660377</v>
      </c>
      <c r="L60" s="4">
        <f t="shared" si="36"/>
        <v>32332.07547169811</v>
      </c>
      <c r="M60" s="7">
        <f t="shared" si="37"/>
        <v>0</v>
      </c>
      <c r="N60" s="7">
        <f t="shared" si="38"/>
        <v>0</v>
      </c>
      <c r="O60" s="7">
        <f t="shared" si="39"/>
        <v>0</v>
      </c>
      <c r="P60" s="7">
        <f t="shared" si="23"/>
        <v>0</v>
      </c>
      <c r="Q60" s="9">
        <f t="shared" si="40"/>
        <v>0</v>
      </c>
      <c r="R60" s="9">
        <f t="shared" si="41"/>
        <v>0</v>
      </c>
      <c r="S60" s="9">
        <f t="shared" si="42"/>
        <v>0</v>
      </c>
      <c r="T60" s="1">
        <f t="shared" si="43"/>
        <v>0</v>
      </c>
      <c r="U60" s="9">
        <f t="shared" si="44"/>
        <v>0</v>
      </c>
      <c r="V60" s="9">
        <f t="shared" si="45"/>
        <v>0</v>
      </c>
      <c r="W60" s="1">
        <f t="shared" si="46"/>
        <v>0</v>
      </c>
      <c r="X60" s="9">
        <f t="shared" si="24"/>
        <v>0</v>
      </c>
      <c r="Y60" s="10">
        <f t="shared" si="25"/>
        <v>0</v>
      </c>
      <c r="Z60" s="10">
        <f t="shared" si="26"/>
        <v>0</v>
      </c>
      <c r="AA60" s="9">
        <f t="shared" si="27"/>
        <v>0</v>
      </c>
      <c r="AB60" s="47" t="e">
        <f t="shared" si="47"/>
        <v>#DIV/0!</v>
      </c>
      <c r="AC60" s="7">
        <f t="shared" si="48"/>
        <v>0</v>
      </c>
      <c r="AD60" s="44">
        <f t="shared" si="49"/>
        <v>0</v>
      </c>
      <c r="AE60" s="44">
        <f t="shared" si="50"/>
        <v>0</v>
      </c>
      <c r="AF60" s="44">
        <f t="shared" si="28"/>
        <v>0</v>
      </c>
      <c r="AG60" s="44">
        <f>'1 Krautuve'!AG60</f>
        <v>0</v>
      </c>
      <c r="AH60" s="61"/>
    </row>
    <row r="61" spans="2:34" s="2" customFormat="1" x14ac:dyDescent="0.25">
      <c r="B61" s="26" t="s">
        <v>44</v>
      </c>
      <c r="C61" s="6">
        <v>210</v>
      </c>
      <c r="D61" s="25">
        <f t="shared" si="30"/>
        <v>210</v>
      </c>
      <c r="E61" s="25">
        <f t="shared" si="31"/>
        <v>323</v>
      </c>
      <c r="F61" s="2">
        <f t="shared" si="32"/>
        <v>1.8421052631578947</v>
      </c>
      <c r="G61" s="3">
        <f t="shared" si="33"/>
        <v>386.84210526315786</v>
      </c>
      <c r="H61" s="3">
        <f t="shared" si="34"/>
        <v>55.263157894736842</v>
      </c>
      <c r="I61" s="3">
        <f t="shared" si="21"/>
        <v>773.68421052631572</v>
      </c>
      <c r="J61" s="3">
        <f t="shared" si="51"/>
        <v>110.52631578947368</v>
      </c>
      <c r="K61" s="4">
        <f t="shared" si="35"/>
        <v>222821.05263157893</v>
      </c>
      <c r="L61" s="4">
        <f t="shared" si="36"/>
        <v>31831.57894736842</v>
      </c>
      <c r="M61" s="7">
        <f t="shared" si="37"/>
        <v>0</v>
      </c>
      <c r="N61" s="7">
        <f t="shared" si="38"/>
        <v>0</v>
      </c>
      <c r="O61" s="7">
        <f t="shared" si="39"/>
        <v>0</v>
      </c>
      <c r="P61" s="7">
        <f t="shared" si="23"/>
        <v>0</v>
      </c>
      <c r="Q61" s="9">
        <f t="shared" si="40"/>
        <v>0</v>
      </c>
      <c r="R61" s="9">
        <f t="shared" si="41"/>
        <v>0</v>
      </c>
      <c r="S61" s="9">
        <f t="shared" si="42"/>
        <v>0</v>
      </c>
      <c r="T61" s="1">
        <f t="shared" si="43"/>
        <v>0</v>
      </c>
      <c r="U61" s="9">
        <f t="shared" si="44"/>
        <v>0</v>
      </c>
      <c r="V61" s="9">
        <f t="shared" si="45"/>
        <v>0</v>
      </c>
      <c r="W61" s="1">
        <f t="shared" si="46"/>
        <v>0</v>
      </c>
      <c r="X61" s="9">
        <f t="shared" si="24"/>
        <v>0</v>
      </c>
      <c r="Y61" s="10">
        <f t="shared" si="25"/>
        <v>0</v>
      </c>
      <c r="Z61" s="10">
        <f t="shared" si="26"/>
        <v>0</v>
      </c>
      <c r="AA61" s="9">
        <f t="shared" si="27"/>
        <v>0</v>
      </c>
      <c r="AB61" s="47" t="e">
        <f t="shared" si="47"/>
        <v>#DIV/0!</v>
      </c>
      <c r="AC61" s="7">
        <f t="shared" si="48"/>
        <v>0</v>
      </c>
      <c r="AD61" s="44">
        <f t="shared" si="49"/>
        <v>0</v>
      </c>
      <c r="AE61" s="44">
        <f t="shared" si="50"/>
        <v>0</v>
      </c>
      <c r="AF61" s="44">
        <f t="shared" si="28"/>
        <v>0</v>
      </c>
      <c r="AG61" s="44">
        <f>'1 Krautuve'!AG61</f>
        <v>0</v>
      </c>
      <c r="AH61" s="61"/>
    </row>
    <row r="62" spans="2:34" s="2" customFormat="1" x14ac:dyDescent="0.25">
      <c r="B62" s="26" t="s">
        <v>45</v>
      </c>
      <c r="C62" s="6">
        <v>215</v>
      </c>
      <c r="D62" s="25">
        <f t="shared" si="30"/>
        <v>215</v>
      </c>
      <c r="E62" s="25">
        <f t="shared" si="31"/>
        <v>328</v>
      </c>
      <c r="F62" s="2">
        <f t="shared" si="32"/>
        <v>1.8140243902439024</v>
      </c>
      <c r="G62" s="3">
        <f t="shared" si="33"/>
        <v>390.01524390243901</v>
      </c>
      <c r="H62" s="3">
        <f t="shared" si="34"/>
        <v>54.420731707317074</v>
      </c>
      <c r="I62" s="3">
        <f t="shared" si="21"/>
        <v>780.03048780487802</v>
      </c>
      <c r="J62" s="3">
        <f t="shared" si="51"/>
        <v>108.84146341463415</v>
      </c>
      <c r="K62" s="4">
        <f t="shared" si="35"/>
        <v>224648.78048780488</v>
      </c>
      <c r="L62" s="4">
        <f t="shared" si="36"/>
        <v>31346.341463414636</v>
      </c>
      <c r="M62" s="7">
        <f t="shared" si="37"/>
        <v>0</v>
      </c>
      <c r="N62" s="7">
        <f t="shared" si="38"/>
        <v>0</v>
      </c>
      <c r="O62" s="7">
        <f t="shared" si="39"/>
        <v>0</v>
      </c>
      <c r="P62" s="7">
        <f t="shared" si="23"/>
        <v>0</v>
      </c>
      <c r="Q62" s="9">
        <f t="shared" si="40"/>
        <v>0</v>
      </c>
      <c r="R62" s="9">
        <f t="shared" si="41"/>
        <v>0</v>
      </c>
      <c r="S62" s="9">
        <f t="shared" si="42"/>
        <v>0</v>
      </c>
      <c r="T62" s="1">
        <f t="shared" si="43"/>
        <v>0</v>
      </c>
      <c r="U62" s="9">
        <f t="shared" si="44"/>
        <v>0</v>
      </c>
      <c r="V62" s="9">
        <f t="shared" si="45"/>
        <v>0</v>
      </c>
      <c r="W62" s="1">
        <f t="shared" si="46"/>
        <v>0</v>
      </c>
      <c r="X62" s="9">
        <f t="shared" si="24"/>
        <v>0</v>
      </c>
      <c r="Y62" s="10">
        <f t="shared" si="25"/>
        <v>0</v>
      </c>
      <c r="Z62" s="10">
        <f t="shared" si="26"/>
        <v>0</v>
      </c>
      <c r="AA62" s="9">
        <f t="shared" si="27"/>
        <v>0</v>
      </c>
      <c r="AB62" s="47" t="e">
        <f t="shared" si="47"/>
        <v>#DIV/0!</v>
      </c>
      <c r="AC62" s="7">
        <f t="shared" si="48"/>
        <v>0</v>
      </c>
      <c r="AD62" s="44">
        <f t="shared" si="49"/>
        <v>0</v>
      </c>
      <c r="AE62" s="44">
        <f t="shared" si="50"/>
        <v>0</v>
      </c>
      <c r="AF62" s="44">
        <f t="shared" si="28"/>
        <v>0</v>
      </c>
      <c r="AG62" s="44">
        <f>'1 Krautuve'!AG62</f>
        <v>0</v>
      </c>
      <c r="AH62" s="61"/>
    </row>
    <row r="63" spans="2:34" s="2" customFormat="1" x14ac:dyDescent="0.25">
      <c r="B63" s="26" t="s">
        <v>46</v>
      </c>
      <c r="C63" s="6">
        <v>220</v>
      </c>
      <c r="D63" s="25">
        <f t="shared" si="30"/>
        <v>219.99999999999997</v>
      </c>
      <c r="E63" s="25">
        <f t="shared" si="31"/>
        <v>333</v>
      </c>
      <c r="F63" s="2">
        <f t="shared" si="32"/>
        <v>1.7867867867867868</v>
      </c>
      <c r="G63" s="3">
        <f t="shared" si="33"/>
        <v>393.0930930930931</v>
      </c>
      <c r="H63" s="3">
        <f t="shared" si="34"/>
        <v>53.603603603603602</v>
      </c>
      <c r="I63" s="3">
        <f t="shared" si="21"/>
        <v>786.18618618618621</v>
      </c>
      <c r="J63" s="3">
        <f t="shared" si="51"/>
        <v>107.2072072072072</v>
      </c>
      <c r="K63" s="4">
        <f t="shared" si="35"/>
        <v>226421.62162162163</v>
      </c>
      <c r="L63" s="4">
        <f t="shared" si="36"/>
        <v>30875.675675675673</v>
      </c>
      <c r="M63" s="7">
        <f t="shared" si="37"/>
        <v>0</v>
      </c>
      <c r="N63" s="7">
        <f t="shared" si="38"/>
        <v>0</v>
      </c>
      <c r="O63" s="7">
        <f t="shared" si="39"/>
        <v>0</v>
      </c>
      <c r="P63" s="7">
        <f t="shared" si="23"/>
        <v>0</v>
      </c>
      <c r="Q63" s="9">
        <f t="shared" si="40"/>
        <v>0</v>
      </c>
      <c r="R63" s="9">
        <f t="shared" si="41"/>
        <v>0</v>
      </c>
      <c r="S63" s="9">
        <f t="shared" si="42"/>
        <v>0</v>
      </c>
      <c r="T63" s="1">
        <f t="shared" si="43"/>
        <v>0</v>
      </c>
      <c r="U63" s="9">
        <f t="shared" si="44"/>
        <v>0</v>
      </c>
      <c r="V63" s="9">
        <f t="shared" si="45"/>
        <v>0</v>
      </c>
      <c r="W63" s="1">
        <f t="shared" si="46"/>
        <v>0</v>
      </c>
      <c r="X63" s="9">
        <f t="shared" si="24"/>
        <v>0</v>
      </c>
      <c r="Y63" s="10">
        <f t="shared" si="25"/>
        <v>0</v>
      </c>
      <c r="Z63" s="10">
        <f t="shared" si="26"/>
        <v>0</v>
      </c>
      <c r="AA63" s="9">
        <f t="shared" si="27"/>
        <v>0</v>
      </c>
      <c r="AB63" s="47" t="e">
        <f t="shared" si="47"/>
        <v>#DIV/0!</v>
      </c>
      <c r="AC63" s="7">
        <f t="shared" si="48"/>
        <v>0</v>
      </c>
      <c r="AD63" s="44">
        <f t="shared" si="49"/>
        <v>0</v>
      </c>
      <c r="AE63" s="44">
        <f t="shared" si="50"/>
        <v>0</v>
      </c>
      <c r="AF63" s="44">
        <f t="shared" si="28"/>
        <v>0</v>
      </c>
      <c r="AG63" s="44">
        <f>'1 Krautuve'!AG63</f>
        <v>0</v>
      </c>
      <c r="AH63" s="61"/>
    </row>
    <row r="64" spans="2:34" s="2" customFormat="1" x14ac:dyDescent="0.25">
      <c r="B64" s="26" t="s">
        <v>47</v>
      </c>
      <c r="C64" s="6">
        <v>225</v>
      </c>
      <c r="D64" s="25">
        <f t="shared" si="30"/>
        <v>225</v>
      </c>
      <c r="E64" s="25">
        <f t="shared" si="31"/>
        <v>338</v>
      </c>
      <c r="F64" s="2">
        <f t="shared" si="32"/>
        <v>1.7603550295857988</v>
      </c>
      <c r="G64" s="3">
        <f t="shared" si="33"/>
        <v>396.07988165680473</v>
      </c>
      <c r="H64" s="3">
        <f t="shared" si="34"/>
        <v>52.810650887573964</v>
      </c>
      <c r="I64" s="3">
        <f t="shared" si="21"/>
        <v>792.15976331360946</v>
      </c>
      <c r="J64" s="3">
        <f t="shared" si="51"/>
        <v>105.62130177514793</v>
      </c>
      <c r="K64" s="4">
        <f t="shared" si="35"/>
        <v>228142.01183431954</v>
      </c>
      <c r="L64" s="4">
        <f t="shared" si="36"/>
        <v>30418.934911242603</v>
      </c>
      <c r="M64" s="7">
        <f t="shared" si="37"/>
        <v>0</v>
      </c>
      <c r="N64" s="7">
        <f t="shared" si="38"/>
        <v>0</v>
      </c>
      <c r="O64" s="7">
        <f t="shared" si="39"/>
        <v>0</v>
      </c>
      <c r="P64" s="7">
        <f t="shared" si="23"/>
        <v>0</v>
      </c>
      <c r="Q64" s="9">
        <f t="shared" si="40"/>
        <v>0</v>
      </c>
      <c r="R64" s="9">
        <f t="shared" si="41"/>
        <v>0</v>
      </c>
      <c r="S64" s="9">
        <f t="shared" si="42"/>
        <v>0</v>
      </c>
      <c r="T64" s="1">
        <f t="shared" si="43"/>
        <v>0</v>
      </c>
      <c r="U64" s="9">
        <f t="shared" si="44"/>
        <v>0</v>
      </c>
      <c r="V64" s="9">
        <f t="shared" si="45"/>
        <v>0</v>
      </c>
      <c r="W64" s="1">
        <f t="shared" si="46"/>
        <v>0</v>
      </c>
      <c r="X64" s="9">
        <f t="shared" si="24"/>
        <v>0</v>
      </c>
      <c r="Y64" s="10">
        <f t="shared" si="25"/>
        <v>0</v>
      </c>
      <c r="Z64" s="10">
        <f t="shared" si="26"/>
        <v>0</v>
      </c>
      <c r="AA64" s="9">
        <f t="shared" si="27"/>
        <v>0</v>
      </c>
      <c r="AB64" s="47" t="e">
        <f t="shared" si="47"/>
        <v>#DIV/0!</v>
      </c>
      <c r="AC64" s="7">
        <f t="shared" si="48"/>
        <v>0</v>
      </c>
      <c r="AD64" s="44">
        <f t="shared" si="49"/>
        <v>0</v>
      </c>
      <c r="AE64" s="44">
        <f t="shared" si="50"/>
        <v>0</v>
      </c>
      <c r="AF64" s="44">
        <f t="shared" si="28"/>
        <v>0</v>
      </c>
      <c r="AG64" s="44">
        <f>'1 Krautuve'!AG64</f>
        <v>0</v>
      </c>
      <c r="AH64" s="61"/>
    </row>
    <row r="65" spans="2:34" s="2" customFormat="1" x14ac:dyDescent="0.25">
      <c r="B65" s="26" t="s">
        <v>48</v>
      </c>
      <c r="C65" s="6">
        <v>230</v>
      </c>
      <c r="D65" s="25">
        <f t="shared" si="30"/>
        <v>230</v>
      </c>
      <c r="E65" s="25">
        <f t="shared" si="31"/>
        <v>343</v>
      </c>
      <c r="F65" s="2">
        <f t="shared" si="32"/>
        <v>1.7346938775510203</v>
      </c>
      <c r="G65" s="3">
        <f t="shared" si="33"/>
        <v>398.9795918367347</v>
      </c>
      <c r="H65" s="3">
        <f t="shared" si="34"/>
        <v>52.04081632653061</v>
      </c>
      <c r="I65" s="3">
        <f t="shared" si="21"/>
        <v>797.9591836734694</v>
      </c>
      <c r="J65" s="3">
        <f t="shared" si="51"/>
        <v>104.08163265306122</v>
      </c>
      <c r="K65" s="4">
        <f t="shared" si="35"/>
        <v>229812.24489795917</v>
      </c>
      <c r="L65" s="4">
        <f t="shared" si="36"/>
        <v>29975.510204081631</v>
      </c>
      <c r="M65" s="7">
        <f t="shared" si="37"/>
        <v>0</v>
      </c>
      <c r="N65" s="7">
        <f t="shared" si="38"/>
        <v>0</v>
      </c>
      <c r="O65" s="7">
        <f t="shared" si="39"/>
        <v>0</v>
      </c>
      <c r="P65" s="7">
        <f t="shared" si="23"/>
        <v>0</v>
      </c>
      <c r="Q65" s="9">
        <f t="shared" si="40"/>
        <v>0</v>
      </c>
      <c r="R65" s="9">
        <f t="shared" si="41"/>
        <v>0</v>
      </c>
      <c r="S65" s="9">
        <f t="shared" si="42"/>
        <v>0</v>
      </c>
      <c r="T65" s="1">
        <f t="shared" si="43"/>
        <v>0</v>
      </c>
      <c r="U65" s="9">
        <f t="shared" si="44"/>
        <v>0</v>
      </c>
      <c r="V65" s="9">
        <f t="shared" si="45"/>
        <v>0</v>
      </c>
      <c r="W65" s="1">
        <f t="shared" si="46"/>
        <v>0</v>
      </c>
      <c r="X65" s="9">
        <f t="shared" si="24"/>
        <v>0</v>
      </c>
      <c r="Y65" s="10">
        <f t="shared" si="25"/>
        <v>0</v>
      </c>
      <c r="Z65" s="10">
        <f t="shared" si="26"/>
        <v>0</v>
      </c>
      <c r="AA65" s="9">
        <f t="shared" si="27"/>
        <v>0</v>
      </c>
      <c r="AB65" s="47" t="e">
        <f t="shared" si="47"/>
        <v>#DIV/0!</v>
      </c>
      <c r="AC65" s="7">
        <f t="shared" si="48"/>
        <v>0</v>
      </c>
      <c r="AD65" s="44">
        <f t="shared" si="49"/>
        <v>0</v>
      </c>
      <c r="AE65" s="44">
        <f t="shared" si="50"/>
        <v>0</v>
      </c>
      <c r="AF65" s="44">
        <f t="shared" si="28"/>
        <v>0</v>
      </c>
      <c r="AG65" s="44">
        <f>'1 Krautuve'!AG65</f>
        <v>0</v>
      </c>
      <c r="AH65" s="61"/>
    </row>
    <row r="66" spans="2:34" s="2" customFormat="1" x14ac:dyDescent="0.25">
      <c r="B66" s="26" t="s">
        <v>49</v>
      </c>
      <c r="C66" s="6">
        <v>235</v>
      </c>
      <c r="D66" s="25">
        <f t="shared" ref="D66:D97" si="52">60/(1/(C66/$D$6))</f>
        <v>234.99999999999997</v>
      </c>
      <c r="E66" s="25">
        <f t="shared" si="31"/>
        <v>348</v>
      </c>
      <c r="F66" s="2">
        <f t="shared" si="32"/>
        <v>1.7097701149425288</v>
      </c>
      <c r="G66" s="3">
        <f t="shared" si="33"/>
        <v>401.7959770114943</v>
      </c>
      <c r="H66" s="3">
        <f t="shared" si="34"/>
        <v>51.293103448275865</v>
      </c>
      <c r="I66" s="3">
        <f t="shared" si="21"/>
        <v>803.5919540229886</v>
      </c>
      <c r="J66" s="3">
        <f t="shared" si="51"/>
        <v>102.58620689655173</v>
      </c>
      <c r="K66" s="4">
        <f t="shared" si="35"/>
        <v>231434.48275862072</v>
      </c>
      <c r="L66" s="4">
        <f t="shared" si="36"/>
        <v>29544.827586206899</v>
      </c>
      <c r="M66" s="7">
        <f t="shared" si="37"/>
        <v>0</v>
      </c>
      <c r="N66" s="7">
        <f t="shared" si="38"/>
        <v>0</v>
      </c>
      <c r="O66" s="7">
        <f t="shared" si="39"/>
        <v>0</v>
      </c>
      <c r="P66" s="7">
        <f t="shared" si="23"/>
        <v>0</v>
      </c>
      <c r="Q66" s="9">
        <f t="shared" si="40"/>
        <v>0</v>
      </c>
      <c r="R66" s="9">
        <f t="shared" si="41"/>
        <v>0</v>
      </c>
      <c r="S66" s="9">
        <f t="shared" si="42"/>
        <v>0</v>
      </c>
      <c r="T66" s="1">
        <f t="shared" si="43"/>
        <v>0</v>
      </c>
      <c r="U66" s="9">
        <f t="shared" si="44"/>
        <v>0</v>
      </c>
      <c r="V66" s="9">
        <f t="shared" si="45"/>
        <v>0</v>
      </c>
      <c r="W66" s="1">
        <f t="shared" si="46"/>
        <v>0</v>
      </c>
      <c r="X66" s="9">
        <f t="shared" si="24"/>
        <v>0</v>
      </c>
      <c r="Y66" s="10">
        <f t="shared" si="25"/>
        <v>0</v>
      </c>
      <c r="Z66" s="10">
        <f t="shared" si="26"/>
        <v>0</v>
      </c>
      <c r="AA66" s="9">
        <f t="shared" si="27"/>
        <v>0</v>
      </c>
      <c r="AB66" s="47" t="e">
        <f t="shared" si="47"/>
        <v>#DIV/0!</v>
      </c>
      <c r="AC66" s="7">
        <f t="shared" si="48"/>
        <v>0</v>
      </c>
      <c r="AD66" s="44">
        <f t="shared" si="49"/>
        <v>0</v>
      </c>
      <c r="AE66" s="44">
        <f t="shared" si="50"/>
        <v>0</v>
      </c>
      <c r="AF66" s="44">
        <f t="shared" si="28"/>
        <v>0</v>
      </c>
      <c r="AG66" s="44">
        <f>'1 Krautuve'!AG66</f>
        <v>0</v>
      </c>
      <c r="AH66" s="61"/>
    </row>
    <row r="67" spans="2:34" s="2" customFormat="1" x14ac:dyDescent="0.25">
      <c r="B67" s="26" t="s">
        <v>50</v>
      </c>
      <c r="C67" s="6">
        <v>240</v>
      </c>
      <c r="D67" s="25">
        <f t="shared" si="52"/>
        <v>240</v>
      </c>
      <c r="E67" s="25">
        <f t="shared" si="31"/>
        <v>353</v>
      </c>
      <c r="F67" s="2">
        <f t="shared" si="32"/>
        <v>1.6855524079320112</v>
      </c>
      <c r="G67" s="3">
        <f t="shared" si="33"/>
        <v>404.53257790368269</v>
      </c>
      <c r="H67" s="3">
        <f t="shared" si="34"/>
        <v>50.566572237960337</v>
      </c>
      <c r="I67" s="3">
        <f t="shared" si="21"/>
        <v>809.06515580736539</v>
      </c>
      <c r="J67" s="3">
        <f t="shared" si="51"/>
        <v>101.13314447592067</v>
      </c>
      <c r="K67" s="4">
        <f t="shared" si="35"/>
        <v>233010.76487252122</v>
      </c>
      <c r="L67" s="4">
        <f t="shared" si="36"/>
        <v>29126.345609065153</v>
      </c>
      <c r="M67" s="7">
        <f t="shared" si="37"/>
        <v>0</v>
      </c>
      <c r="N67" s="7">
        <f t="shared" si="38"/>
        <v>0</v>
      </c>
      <c r="O67" s="7">
        <f t="shared" si="39"/>
        <v>0</v>
      </c>
      <c r="P67" s="7">
        <f t="shared" si="23"/>
        <v>0</v>
      </c>
      <c r="Q67" s="9">
        <f t="shared" si="40"/>
        <v>0</v>
      </c>
      <c r="R67" s="9">
        <f t="shared" si="41"/>
        <v>0</v>
      </c>
      <c r="S67" s="9">
        <f t="shared" si="42"/>
        <v>0</v>
      </c>
      <c r="T67" s="1">
        <f t="shared" si="43"/>
        <v>0</v>
      </c>
      <c r="U67" s="9">
        <f t="shared" si="44"/>
        <v>0</v>
      </c>
      <c r="V67" s="9">
        <f t="shared" si="45"/>
        <v>0</v>
      </c>
      <c r="W67" s="1">
        <f t="shared" si="46"/>
        <v>0</v>
      </c>
      <c r="X67" s="9">
        <f t="shared" si="24"/>
        <v>0</v>
      </c>
      <c r="Y67" s="10">
        <f t="shared" si="25"/>
        <v>0</v>
      </c>
      <c r="Z67" s="10">
        <f t="shared" si="26"/>
        <v>0</v>
      </c>
      <c r="AA67" s="9">
        <f t="shared" si="27"/>
        <v>0</v>
      </c>
      <c r="AB67" s="47" t="e">
        <f t="shared" si="47"/>
        <v>#DIV/0!</v>
      </c>
      <c r="AC67" s="7">
        <f t="shared" si="48"/>
        <v>0</v>
      </c>
      <c r="AD67" s="44">
        <f t="shared" si="49"/>
        <v>0</v>
      </c>
      <c r="AE67" s="44">
        <f t="shared" si="50"/>
        <v>0</v>
      </c>
      <c r="AF67" s="44">
        <f t="shared" si="28"/>
        <v>0</v>
      </c>
      <c r="AG67" s="44">
        <f>'1 Krautuve'!AG67</f>
        <v>0</v>
      </c>
      <c r="AH67" s="61"/>
    </row>
    <row r="68" spans="2:34" s="2" customFormat="1" x14ac:dyDescent="0.25">
      <c r="B68" s="26" t="s">
        <v>51</v>
      </c>
      <c r="C68" s="6">
        <v>245</v>
      </c>
      <c r="D68" s="25">
        <f t="shared" si="52"/>
        <v>244.99999999999997</v>
      </c>
      <c r="E68" s="25">
        <f t="shared" si="31"/>
        <v>358</v>
      </c>
      <c r="F68" s="2">
        <f t="shared" si="32"/>
        <v>1.6620111731843576</v>
      </c>
      <c r="G68" s="3">
        <f t="shared" si="33"/>
        <v>407.1927374301676</v>
      </c>
      <c r="H68" s="3">
        <f t="shared" si="34"/>
        <v>49.86033519553073</v>
      </c>
      <c r="I68" s="3">
        <f t="shared" si="21"/>
        <v>814.38547486033519</v>
      </c>
      <c r="J68" s="3">
        <f t="shared" si="51"/>
        <v>99.720670391061461</v>
      </c>
      <c r="K68" s="4">
        <f t="shared" si="35"/>
        <v>234543.01675977654</v>
      </c>
      <c r="L68" s="4">
        <f t="shared" si="36"/>
        <v>28719.553072625702</v>
      </c>
      <c r="M68" s="7">
        <f t="shared" si="37"/>
        <v>0</v>
      </c>
      <c r="N68" s="7">
        <f t="shared" si="38"/>
        <v>0</v>
      </c>
      <c r="O68" s="7">
        <f t="shared" si="39"/>
        <v>0</v>
      </c>
      <c r="P68" s="7">
        <f t="shared" si="23"/>
        <v>0</v>
      </c>
      <c r="Q68" s="9">
        <f t="shared" si="40"/>
        <v>0</v>
      </c>
      <c r="R68" s="9">
        <f t="shared" si="41"/>
        <v>0</v>
      </c>
      <c r="S68" s="9">
        <f t="shared" si="42"/>
        <v>0</v>
      </c>
      <c r="T68" s="1">
        <f t="shared" si="43"/>
        <v>0</v>
      </c>
      <c r="U68" s="9">
        <f t="shared" si="44"/>
        <v>0</v>
      </c>
      <c r="V68" s="9">
        <f t="shared" si="45"/>
        <v>0</v>
      </c>
      <c r="W68" s="1">
        <f t="shared" si="46"/>
        <v>0</v>
      </c>
      <c r="X68" s="9">
        <f t="shared" si="24"/>
        <v>0</v>
      </c>
      <c r="Y68" s="10">
        <f t="shared" si="25"/>
        <v>0</v>
      </c>
      <c r="Z68" s="10">
        <f t="shared" si="26"/>
        <v>0</v>
      </c>
      <c r="AA68" s="9">
        <f t="shared" si="27"/>
        <v>0</v>
      </c>
      <c r="AB68" s="47" t="e">
        <f t="shared" si="47"/>
        <v>#DIV/0!</v>
      </c>
      <c r="AC68" s="7">
        <f t="shared" si="48"/>
        <v>0</v>
      </c>
      <c r="AD68" s="44">
        <f t="shared" si="49"/>
        <v>0</v>
      </c>
      <c r="AE68" s="44">
        <f t="shared" si="50"/>
        <v>0</v>
      </c>
      <c r="AF68" s="44">
        <f t="shared" si="28"/>
        <v>0</v>
      </c>
      <c r="AG68" s="44">
        <f>'1 Krautuve'!AG68</f>
        <v>0</v>
      </c>
      <c r="AH68" s="61"/>
    </row>
    <row r="69" spans="2:34" s="2" customFormat="1" x14ac:dyDescent="0.25">
      <c r="B69" s="26" t="s">
        <v>52</v>
      </c>
      <c r="C69" s="6">
        <v>250</v>
      </c>
      <c r="D69" s="25">
        <f t="shared" si="52"/>
        <v>250</v>
      </c>
      <c r="E69" s="25">
        <f t="shared" si="31"/>
        <v>363</v>
      </c>
      <c r="F69" s="2">
        <f t="shared" si="32"/>
        <v>1.6391184573002755</v>
      </c>
      <c r="G69" s="3">
        <f t="shared" si="33"/>
        <v>409.77961432506885</v>
      </c>
      <c r="H69" s="3">
        <f t="shared" si="34"/>
        <v>49.173553719008268</v>
      </c>
      <c r="I69" s="3">
        <f t="shared" si="21"/>
        <v>819.5592286501377</v>
      </c>
      <c r="J69" s="3">
        <f t="shared" si="51"/>
        <v>98.347107438016536</v>
      </c>
      <c r="K69" s="4">
        <f t="shared" si="35"/>
        <v>236033.05785123966</v>
      </c>
      <c r="L69" s="4">
        <f t="shared" si="36"/>
        <v>28323.966942148763</v>
      </c>
      <c r="M69" s="7">
        <f t="shared" si="37"/>
        <v>0</v>
      </c>
      <c r="N69" s="7">
        <f t="shared" si="38"/>
        <v>0</v>
      </c>
      <c r="O69" s="7">
        <f t="shared" si="39"/>
        <v>0</v>
      </c>
      <c r="P69" s="7">
        <f t="shared" si="23"/>
        <v>0</v>
      </c>
      <c r="Q69" s="9">
        <f t="shared" si="40"/>
        <v>0</v>
      </c>
      <c r="R69" s="9">
        <f t="shared" si="41"/>
        <v>0</v>
      </c>
      <c r="S69" s="9">
        <f t="shared" si="42"/>
        <v>0</v>
      </c>
      <c r="T69" s="1">
        <f t="shared" si="43"/>
        <v>0</v>
      </c>
      <c r="U69" s="9">
        <f t="shared" si="44"/>
        <v>0</v>
      </c>
      <c r="V69" s="9">
        <f t="shared" si="45"/>
        <v>0</v>
      </c>
      <c r="W69" s="1">
        <f t="shared" si="46"/>
        <v>0</v>
      </c>
      <c r="X69" s="9">
        <f t="shared" si="24"/>
        <v>0</v>
      </c>
      <c r="Y69" s="10">
        <f t="shared" si="25"/>
        <v>0</v>
      </c>
      <c r="Z69" s="10">
        <f t="shared" si="26"/>
        <v>0</v>
      </c>
      <c r="AA69" s="9">
        <f t="shared" si="27"/>
        <v>0</v>
      </c>
      <c r="AB69" s="47" t="e">
        <f t="shared" si="47"/>
        <v>#DIV/0!</v>
      </c>
      <c r="AC69" s="7">
        <f t="shared" si="48"/>
        <v>0</v>
      </c>
      <c r="AD69" s="44">
        <f t="shared" si="49"/>
        <v>0</v>
      </c>
      <c r="AE69" s="44">
        <f t="shared" si="50"/>
        <v>0</v>
      </c>
      <c r="AF69" s="44">
        <f t="shared" si="28"/>
        <v>0</v>
      </c>
      <c r="AG69" s="44">
        <f>'1 Krautuve'!AG69</f>
        <v>0</v>
      </c>
      <c r="AH69" s="61"/>
    </row>
    <row r="70" spans="2:34" s="2" customFormat="1" x14ac:dyDescent="0.25">
      <c r="B70" s="26" t="s">
        <v>53</v>
      </c>
      <c r="C70" s="6">
        <v>255</v>
      </c>
      <c r="D70" s="25">
        <f t="shared" si="52"/>
        <v>255</v>
      </c>
      <c r="E70" s="25">
        <f t="shared" si="31"/>
        <v>368</v>
      </c>
      <c r="F70" s="2">
        <f t="shared" si="32"/>
        <v>1.6168478260869565</v>
      </c>
      <c r="G70" s="3">
        <f t="shared" si="33"/>
        <v>412.29619565217394</v>
      </c>
      <c r="H70" s="3">
        <f t="shared" si="34"/>
        <v>48.505434782608695</v>
      </c>
      <c r="I70" s="3">
        <f t="shared" si="21"/>
        <v>824.59239130434787</v>
      </c>
      <c r="J70" s="3">
        <f t="shared" si="51"/>
        <v>97.010869565217391</v>
      </c>
      <c r="K70" s="4">
        <f t="shared" si="35"/>
        <v>237482.60869565219</v>
      </c>
      <c r="L70" s="4">
        <f t="shared" si="36"/>
        <v>27939.130434782608</v>
      </c>
      <c r="M70" s="7">
        <f t="shared" si="37"/>
        <v>0</v>
      </c>
      <c r="N70" s="7">
        <f t="shared" si="38"/>
        <v>0</v>
      </c>
      <c r="O70" s="7">
        <f t="shared" si="39"/>
        <v>0</v>
      </c>
      <c r="P70" s="7">
        <f t="shared" si="23"/>
        <v>0</v>
      </c>
      <c r="Q70" s="9">
        <f t="shared" si="40"/>
        <v>0</v>
      </c>
      <c r="R70" s="9">
        <f t="shared" si="41"/>
        <v>0</v>
      </c>
      <c r="S70" s="9">
        <f t="shared" si="42"/>
        <v>0</v>
      </c>
      <c r="T70" s="1">
        <f t="shared" si="43"/>
        <v>0</v>
      </c>
      <c r="U70" s="9">
        <f t="shared" si="44"/>
        <v>0</v>
      </c>
      <c r="V70" s="9">
        <f t="shared" si="45"/>
        <v>0</v>
      </c>
      <c r="W70" s="1">
        <f t="shared" si="46"/>
        <v>0</v>
      </c>
      <c r="X70" s="9">
        <f t="shared" si="24"/>
        <v>0</v>
      </c>
      <c r="Y70" s="10">
        <f t="shared" si="25"/>
        <v>0</v>
      </c>
      <c r="Z70" s="10">
        <f t="shared" si="26"/>
        <v>0</v>
      </c>
      <c r="AA70" s="9">
        <f t="shared" si="27"/>
        <v>0</v>
      </c>
      <c r="AB70" s="47" t="e">
        <f t="shared" si="47"/>
        <v>#DIV/0!</v>
      </c>
      <c r="AC70" s="7">
        <f t="shared" si="48"/>
        <v>0</v>
      </c>
      <c r="AD70" s="44">
        <f t="shared" si="49"/>
        <v>0</v>
      </c>
      <c r="AE70" s="44">
        <f t="shared" si="50"/>
        <v>0</v>
      </c>
      <c r="AF70" s="44">
        <f t="shared" si="28"/>
        <v>0</v>
      </c>
      <c r="AG70" s="44">
        <f>'1 Krautuve'!AG70</f>
        <v>0</v>
      </c>
      <c r="AH70" s="61"/>
    </row>
    <row r="71" spans="2:34" s="2" customFormat="1" x14ac:dyDescent="0.25">
      <c r="B71" s="26" t="s">
        <v>54</v>
      </c>
      <c r="C71" s="6">
        <v>260</v>
      </c>
      <c r="D71" s="25">
        <f t="shared" si="52"/>
        <v>260</v>
      </c>
      <c r="E71" s="25">
        <f t="shared" si="31"/>
        <v>373</v>
      </c>
      <c r="F71" s="2">
        <f t="shared" si="32"/>
        <v>1.5951742627345844</v>
      </c>
      <c r="G71" s="3">
        <f t="shared" si="33"/>
        <v>414.74530831099196</v>
      </c>
      <c r="H71" s="3">
        <f t="shared" si="34"/>
        <v>47.855227882037532</v>
      </c>
      <c r="I71" s="3">
        <f t="shared" si="21"/>
        <v>829.49061662198392</v>
      </c>
      <c r="J71" s="3">
        <f t="shared" si="51"/>
        <v>95.710455764075064</v>
      </c>
      <c r="K71" s="4">
        <f t="shared" si="35"/>
        <v>238893.29758713138</v>
      </c>
      <c r="L71" s="4">
        <f t="shared" si="36"/>
        <v>27564.611260053618</v>
      </c>
      <c r="M71" s="7">
        <f t="shared" si="37"/>
        <v>0</v>
      </c>
      <c r="N71" s="7">
        <f t="shared" si="38"/>
        <v>0</v>
      </c>
      <c r="O71" s="7">
        <f t="shared" si="39"/>
        <v>0</v>
      </c>
      <c r="P71" s="7">
        <f t="shared" si="23"/>
        <v>0</v>
      </c>
      <c r="Q71" s="9">
        <f t="shared" si="40"/>
        <v>0</v>
      </c>
      <c r="R71" s="9">
        <f t="shared" si="41"/>
        <v>0</v>
      </c>
      <c r="S71" s="9">
        <f t="shared" si="42"/>
        <v>0</v>
      </c>
      <c r="T71" s="1">
        <f t="shared" si="43"/>
        <v>0</v>
      </c>
      <c r="U71" s="9">
        <f t="shared" si="44"/>
        <v>0</v>
      </c>
      <c r="V71" s="9">
        <f t="shared" si="45"/>
        <v>0</v>
      </c>
      <c r="W71" s="1">
        <f t="shared" si="46"/>
        <v>0</v>
      </c>
      <c r="X71" s="9">
        <f t="shared" si="24"/>
        <v>0</v>
      </c>
      <c r="Y71" s="10">
        <f t="shared" si="25"/>
        <v>0</v>
      </c>
      <c r="Z71" s="10">
        <f t="shared" si="26"/>
        <v>0</v>
      </c>
      <c r="AA71" s="9">
        <f t="shared" si="27"/>
        <v>0</v>
      </c>
      <c r="AB71" s="47" t="e">
        <f t="shared" si="47"/>
        <v>#DIV/0!</v>
      </c>
      <c r="AC71" s="7">
        <f t="shared" si="48"/>
        <v>0</v>
      </c>
      <c r="AD71" s="44">
        <f t="shared" si="49"/>
        <v>0</v>
      </c>
      <c r="AE71" s="44">
        <f t="shared" si="50"/>
        <v>0</v>
      </c>
      <c r="AF71" s="44">
        <f t="shared" si="28"/>
        <v>0</v>
      </c>
      <c r="AG71" s="44">
        <f>'1 Krautuve'!AG71</f>
        <v>0</v>
      </c>
      <c r="AH71" s="61"/>
    </row>
    <row r="72" spans="2:34" s="2" customFormat="1" x14ac:dyDescent="0.25">
      <c r="B72" s="26" t="s">
        <v>55</v>
      </c>
      <c r="C72" s="6">
        <v>265</v>
      </c>
      <c r="D72" s="25">
        <f t="shared" si="52"/>
        <v>265</v>
      </c>
      <c r="E72" s="25">
        <f t="shared" si="31"/>
        <v>378</v>
      </c>
      <c r="F72" s="2">
        <f t="shared" si="32"/>
        <v>1.5740740740740742</v>
      </c>
      <c r="G72" s="3">
        <f t="shared" si="33"/>
        <v>417.12962962962968</v>
      </c>
      <c r="H72" s="3">
        <f t="shared" si="34"/>
        <v>47.222222222222229</v>
      </c>
      <c r="I72" s="3">
        <f t="shared" si="21"/>
        <v>834.25925925925935</v>
      </c>
      <c r="J72" s="3">
        <f t="shared" si="51"/>
        <v>94.444444444444457</v>
      </c>
      <c r="K72" s="4">
        <f t="shared" si="35"/>
        <v>240266.66666666669</v>
      </c>
      <c r="L72" s="4">
        <f t="shared" si="36"/>
        <v>27200.000000000004</v>
      </c>
      <c r="M72" s="7">
        <f t="shared" si="37"/>
        <v>0</v>
      </c>
      <c r="N72" s="7">
        <f t="shared" si="38"/>
        <v>0</v>
      </c>
      <c r="O72" s="7">
        <f t="shared" si="39"/>
        <v>0</v>
      </c>
      <c r="P72" s="7">
        <f t="shared" si="23"/>
        <v>0</v>
      </c>
      <c r="Q72" s="9">
        <f t="shared" si="40"/>
        <v>0</v>
      </c>
      <c r="R72" s="9">
        <f t="shared" si="41"/>
        <v>0</v>
      </c>
      <c r="S72" s="9">
        <f t="shared" si="42"/>
        <v>0</v>
      </c>
      <c r="T72" s="1">
        <f t="shared" si="43"/>
        <v>0</v>
      </c>
      <c r="U72" s="9">
        <f t="shared" si="44"/>
        <v>0</v>
      </c>
      <c r="V72" s="9">
        <f t="shared" si="45"/>
        <v>0</v>
      </c>
      <c r="W72" s="1">
        <f t="shared" si="46"/>
        <v>0</v>
      </c>
      <c r="X72" s="9">
        <f t="shared" si="24"/>
        <v>0</v>
      </c>
      <c r="Y72" s="10">
        <f t="shared" si="25"/>
        <v>0</v>
      </c>
      <c r="Z72" s="10">
        <f t="shared" si="26"/>
        <v>0</v>
      </c>
      <c r="AA72" s="9">
        <f t="shared" si="27"/>
        <v>0</v>
      </c>
      <c r="AB72" s="47" t="e">
        <f t="shared" si="47"/>
        <v>#DIV/0!</v>
      </c>
      <c r="AC72" s="7">
        <f t="shared" si="48"/>
        <v>0</v>
      </c>
      <c r="AD72" s="44">
        <f t="shared" si="49"/>
        <v>0</v>
      </c>
      <c r="AE72" s="44">
        <f t="shared" si="50"/>
        <v>0</v>
      </c>
      <c r="AF72" s="44">
        <f t="shared" si="28"/>
        <v>0</v>
      </c>
      <c r="AG72" s="44">
        <f>'1 Krautuve'!AG72</f>
        <v>0</v>
      </c>
      <c r="AH72" s="61"/>
    </row>
    <row r="73" spans="2:34" s="2" customFormat="1" x14ac:dyDescent="0.25">
      <c r="B73" s="26" t="s">
        <v>56</v>
      </c>
      <c r="C73" s="6">
        <v>270</v>
      </c>
      <c r="D73" s="25">
        <f t="shared" si="52"/>
        <v>270</v>
      </c>
      <c r="E73" s="25">
        <f t="shared" si="31"/>
        <v>383</v>
      </c>
      <c r="F73" s="2">
        <f t="shared" si="32"/>
        <v>1.5535248041775458</v>
      </c>
      <c r="G73" s="3">
        <f t="shared" si="33"/>
        <v>419.45169712793734</v>
      </c>
      <c r="H73" s="3">
        <f t="shared" si="34"/>
        <v>46.605744125326375</v>
      </c>
      <c r="I73" s="3">
        <f t="shared" si="21"/>
        <v>838.90339425587467</v>
      </c>
      <c r="J73" s="3">
        <f t="shared" si="51"/>
        <v>93.211488250652749</v>
      </c>
      <c r="K73" s="4">
        <f t="shared" si="35"/>
        <v>241604.1775456919</v>
      </c>
      <c r="L73" s="4">
        <f t="shared" si="36"/>
        <v>26844.908616187993</v>
      </c>
      <c r="M73" s="7">
        <f t="shared" si="37"/>
        <v>0</v>
      </c>
      <c r="N73" s="7">
        <f t="shared" si="38"/>
        <v>0</v>
      </c>
      <c r="O73" s="7">
        <f t="shared" si="39"/>
        <v>0</v>
      </c>
      <c r="P73" s="7">
        <f t="shared" si="23"/>
        <v>0</v>
      </c>
      <c r="Q73" s="9">
        <f t="shared" si="40"/>
        <v>0</v>
      </c>
      <c r="R73" s="9">
        <f t="shared" si="41"/>
        <v>0</v>
      </c>
      <c r="S73" s="9">
        <f t="shared" si="42"/>
        <v>0</v>
      </c>
      <c r="T73" s="1">
        <f t="shared" si="43"/>
        <v>0</v>
      </c>
      <c r="U73" s="9">
        <f t="shared" si="44"/>
        <v>0</v>
      </c>
      <c r="V73" s="9">
        <f t="shared" si="45"/>
        <v>0</v>
      </c>
      <c r="W73" s="1">
        <f t="shared" si="46"/>
        <v>0</v>
      </c>
      <c r="X73" s="9">
        <f t="shared" si="24"/>
        <v>0</v>
      </c>
      <c r="Y73" s="10">
        <f t="shared" si="25"/>
        <v>0</v>
      </c>
      <c r="Z73" s="10">
        <f t="shared" si="26"/>
        <v>0</v>
      </c>
      <c r="AA73" s="9">
        <f t="shared" si="27"/>
        <v>0</v>
      </c>
      <c r="AB73" s="47" t="e">
        <f t="shared" si="47"/>
        <v>#DIV/0!</v>
      </c>
      <c r="AC73" s="7">
        <f t="shared" si="48"/>
        <v>0</v>
      </c>
      <c r="AD73" s="44">
        <f t="shared" si="49"/>
        <v>0</v>
      </c>
      <c r="AE73" s="44">
        <f t="shared" si="50"/>
        <v>0</v>
      </c>
      <c r="AF73" s="44">
        <f t="shared" si="28"/>
        <v>0</v>
      </c>
      <c r="AG73" s="44">
        <f>'1 Krautuve'!AG73</f>
        <v>0</v>
      </c>
      <c r="AH73" s="61"/>
    </row>
    <row r="74" spans="2:34" s="2" customFormat="1" x14ac:dyDescent="0.25">
      <c r="B74" s="26" t="s">
        <v>57</v>
      </c>
      <c r="C74" s="6">
        <v>275</v>
      </c>
      <c r="D74" s="25">
        <f t="shared" si="52"/>
        <v>275</v>
      </c>
      <c r="E74" s="25">
        <f t="shared" si="31"/>
        <v>388</v>
      </c>
      <c r="F74" s="2">
        <f t="shared" si="32"/>
        <v>1.5335051546391754</v>
      </c>
      <c r="G74" s="3">
        <f t="shared" si="33"/>
        <v>421.71391752577324</v>
      </c>
      <c r="H74" s="3">
        <f t="shared" si="34"/>
        <v>46.005154639175259</v>
      </c>
      <c r="I74" s="3">
        <f t="shared" si="21"/>
        <v>843.42783505154648</v>
      </c>
      <c r="J74" s="3">
        <f t="shared" si="51"/>
        <v>92.010309278350519</v>
      </c>
      <c r="K74" s="4">
        <f t="shared" si="35"/>
        <v>242907.2164948454</v>
      </c>
      <c r="L74" s="4">
        <f t="shared" si="36"/>
        <v>26498.969072164949</v>
      </c>
      <c r="M74" s="7">
        <f t="shared" si="37"/>
        <v>0</v>
      </c>
      <c r="N74" s="7">
        <f t="shared" si="38"/>
        <v>0</v>
      </c>
      <c r="O74" s="7">
        <f t="shared" si="39"/>
        <v>0</v>
      </c>
      <c r="P74" s="7">
        <f t="shared" si="23"/>
        <v>0</v>
      </c>
      <c r="Q74" s="9">
        <f t="shared" si="40"/>
        <v>0</v>
      </c>
      <c r="R74" s="9">
        <f t="shared" si="41"/>
        <v>0</v>
      </c>
      <c r="S74" s="9">
        <f t="shared" si="42"/>
        <v>0</v>
      </c>
      <c r="T74" s="1">
        <f t="shared" si="43"/>
        <v>0</v>
      </c>
      <c r="U74" s="9">
        <f t="shared" si="44"/>
        <v>0</v>
      </c>
      <c r="V74" s="9">
        <f t="shared" si="45"/>
        <v>0</v>
      </c>
      <c r="W74" s="1">
        <f t="shared" si="46"/>
        <v>0</v>
      </c>
      <c r="X74" s="9">
        <f t="shared" si="24"/>
        <v>0</v>
      </c>
      <c r="Y74" s="10">
        <f t="shared" si="25"/>
        <v>0</v>
      </c>
      <c r="Z74" s="10">
        <f t="shared" si="26"/>
        <v>0</v>
      </c>
      <c r="AA74" s="9">
        <f t="shared" si="27"/>
        <v>0</v>
      </c>
      <c r="AB74" s="47" t="e">
        <f t="shared" si="47"/>
        <v>#DIV/0!</v>
      </c>
      <c r="AC74" s="7">
        <f t="shared" si="48"/>
        <v>0</v>
      </c>
      <c r="AD74" s="44">
        <f t="shared" si="49"/>
        <v>0</v>
      </c>
      <c r="AE74" s="44">
        <f t="shared" si="50"/>
        <v>0</v>
      </c>
      <c r="AF74" s="44">
        <f t="shared" si="28"/>
        <v>0</v>
      </c>
      <c r="AG74" s="44">
        <f>'1 Krautuve'!AG74</f>
        <v>0</v>
      </c>
      <c r="AH74" s="61"/>
    </row>
    <row r="75" spans="2:34" s="2" customFormat="1" x14ac:dyDescent="0.25">
      <c r="B75" s="26" t="s">
        <v>58</v>
      </c>
      <c r="C75" s="6">
        <v>280</v>
      </c>
      <c r="D75" s="25">
        <f t="shared" si="52"/>
        <v>280</v>
      </c>
      <c r="E75" s="25">
        <f t="shared" si="31"/>
        <v>393</v>
      </c>
      <c r="F75" s="2">
        <f t="shared" si="32"/>
        <v>1.5139949109414759</v>
      </c>
      <c r="G75" s="3">
        <f t="shared" si="33"/>
        <v>423.91857506361322</v>
      </c>
      <c r="H75" s="3">
        <f t="shared" si="34"/>
        <v>45.419847328244273</v>
      </c>
      <c r="I75" s="3">
        <f t="shared" si="21"/>
        <v>847.83715012722644</v>
      </c>
      <c r="J75" s="3">
        <f t="shared" si="51"/>
        <v>90.839694656488547</v>
      </c>
      <c r="K75" s="4">
        <f t="shared" si="35"/>
        <v>244177.09923664122</v>
      </c>
      <c r="L75" s="4">
        <f t="shared" si="36"/>
        <v>26161.832061068701</v>
      </c>
      <c r="M75" s="7">
        <f t="shared" si="37"/>
        <v>0</v>
      </c>
      <c r="N75" s="7">
        <f t="shared" si="38"/>
        <v>0</v>
      </c>
      <c r="O75" s="7">
        <f t="shared" si="39"/>
        <v>0</v>
      </c>
      <c r="P75" s="7">
        <f t="shared" si="23"/>
        <v>0</v>
      </c>
      <c r="Q75" s="9">
        <f t="shared" si="40"/>
        <v>0</v>
      </c>
      <c r="R75" s="9">
        <f t="shared" si="41"/>
        <v>0</v>
      </c>
      <c r="S75" s="9">
        <f t="shared" si="42"/>
        <v>0</v>
      </c>
      <c r="T75" s="1">
        <f t="shared" si="43"/>
        <v>0</v>
      </c>
      <c r="U75" s="9">
        <f t="shared" si="44"/>
        <v>0</v>
      </c>
      <c r="V75" s="9">
        <f t="shared" si="45"/>
        <v>0</v>
      </c>
      <c r="W75" s="1">
        <f t="shared" si="46"/>
        <v>0</v>
      </c>
      <c r="X75" s="9">
        <f t="shared" si="24"/>
        <v>0</v>
      </c>
      <c r="Y75" s="10">
        <f t="shared" si="25"/>
        <v>0</v>
      </c>
      <c r="Z75" s="10">
        <f t="shared" si="26"/>
        <v>0</v>
      </c>
      <c r="AA75" s="9">
        <f t="shared" si="27"/>
        <v>0</v>
      </c>
      <c r="AB75" s="47" t="e">
        <f t="shared" si="47"/>
        <v>#DIV/0!</v>
      </c>
      <c r="AC75" s="7">
        <f t="shared" si="48"/>
        <v>0</v>
      </c>
      <c r="AD75" s="44">
        <f t="shared" si="49"/>
        <v>0</v>
      </c>
      <c r="AE75" s="44">
        <f t="shared" si="50"/>
        <v>0</v>
      </c>
      <c r="AF75" s="44">
        <f t="shared" si="28"/>
        <v>0</v>
      </c>
      <c r="AG75" s="44">
        <f>'1 Krautuve'!AG75</f>
        <v>0</v>
      </c>
      <c r="AH75" s="61"/>
    </row>
    <row r="76" spans="2:34" s="2" customFormat="1" x14ac:dyDescent="0.25">
      <c r="B76" s="26" t="s">
        <v>59</v>
      </c>
      <c r="C76" s="6">
        <v>285</v>
      </c>
      <c r="D76" s="25">
        <f t="shared" si="52"/>
        <v>285</v>
      </c>
      <c r="E76" s="25">
        <f t="shared" si="31"/>
        <v>398</v>
      </c>
      <c r="F76" s="2">
        <f t="shared" si="32"/>
        <v>1.4949748743718594</v>
      </c>
      <c r="G76" s="3">
        <f t="shared" si="33"/>
        <v>426.0678391959799</v>
      </c>
      <c r="H76" s="3">
        <f t="shared" si="34"/>
        <v>44.849246231155782</v>
      </c>
      <c r="I76" s="3">
        <f t="shared" si="21"/>
        <v>852.1356783919598</v>
      </c>
      <c r="J76" s="3">
        <f t="shared" si="51"/>
        <v>89.698492462311563</v>
      </c>
      <c r="K76" s="4">
        <f t="shared" si="35"/>
        <v>245415.07537688443</v>
      </c>
      <c r="L76" s="4">
        <f t="shared" si="36"/>
        <v>25833.165829145732</v>
      </c>
      <c r="M76" s="7">
        <f t="shared" si="37"/>
        <v>0</v>
      </c>
      <c r="N76" s="7">
        <f t="shared" si="38"/>
        <v>0</v>
      </c>
      <c r="O76" s="7">
        <f t="shared" si="39"/>
        <v>0</v>
      </c>
      <c r="P76" s="7">
        <f t="shared" si="23"/>
        <v>0</v>
      </c>
      <c r="Q76" s="9">
        <f t="shared" si="40"/>
        <v>0</v>
      </c>
      <c r="R76" s="9">
        <f t="shared" si="41"/>
        <v>0</v>
      </c>
      <c r="S76" s="9">
        <f t="shared" si="42"/>
        <v>0</v>
      </c>
      <c r="T76" s="1">
        <f t="shared" si="43"/>
        <v>0</v>
      </c>
      <c r="U76" s="9">
        <f t="shared" si="44"/>
        <v>0</v>
      </c>
      <c r="V76" s="9">
        <f t="shared" si="45"/>
        <v>0</v>
      </c>
      <c r="W76" s="1">
        <f t="shared" si="46"/>
        <v>0</v>
      </c>
      <c r="X76" s="9">
        <f t="shared" si="24"/>
        <v>0</v>
      </c>
      <c r="Y76" s="10">
        <f t="shared" si="25"/>
        <v>0</v>
      </c>
      <c r="Z76" s="10">
        <f t="shared" si="26"/>
        <v>0</v>
      </c>
      <c r="AA76" s="9">
        <f t="shared" si="27"/>
        <v>0</v>
      </c>
      <c r="AB76" s="47" t="e">
        <f t="shared" si="47"/>
        <v>#DIV/0!</v>
      </c>
      <c r="AC76" s="7">
        <f t="shared" si="48"/>
        <v>0</v>
      </c>
      <c r="AD76" s="44">
        <f t="shared" si="49"/>
        <v>0</v>
      </c>
      <c r="AE76" s="44">
        <f t="shared" si="50"/>
        <v>0</v>
      </c>
      <c r="AF76" s="44">
        <f t="shared" si="28"/>
        <v>0</v>
      </c>
      <c r="AG76" s="44">
        <f>'1 Krautuve'!AG76</f>
        <v>0</v>
      </c>
      <c r="AH76" s="61"/>
    </row>
    <row r="77" spans="2:34" s="2" customFormat="1" x14ac:dyDescent="0.25">
      <c r="B77" s="26" t="s">
        <v>60</v>
      </c>
      <c r="C77" s="6">
        <v>290</v>
      </c>
      <c r="D77" s="25">
        <f t="shared" si="52"/>
        <v>289.99999999999994</v>
      </c>
      <c r="E77" s="25">
        <f t="shared" si="31"/>
        <v>402.99999999999994</v>
      </c>
      <c r="F77" s="2">
        <f t="shared" si="32"/>
        <v>1.4764267990074444</v>
      </c>
      <c r="G77" s="3">
        <f t="shared" si="33"/>
        <v>428.1637717121589</v>
      </c>
      <c r="H77" s="3">
        <f t="shared" si="34"/>
        <v>44.292803970223332</v>
      </c>
      <c r="I77" s="3">
        <f t="shared" si="21"/>
        <v>856.32754342431781</v>
      </c>
      <c r="J77" s="3">
        <f t="shared" si="51"/>
        <v>88.585607940446664</v>
      </c>
      <c r="K77" s="4">
        <f t="shared" si="35"/>
        <v>246622.33250620353</v>
      </c>
      <c r="L77" s="4">
        <f t="shared" si="36"/>
        <v>25512.655086848637</v>
      </c>
      <c r="M77" s="7">
        <f t="shared" si="37"/>
        <v>0</v>
      </c>
      <c r="N77" s="7">
        <f t="shared" si="38"/>
        <v>0</v>
      </c>
      <c r="O77" s="7">
        <f t="shared" si="39"/>
        <v>0</v>
      </c>
      <c r="P77" s="7">
        <f t="shared" si="23"/>
        <v>0</v>
      </c>
      <c r="Q77" s="9">
        <f t="shared" si="40"/>
        <v>0</v>
      </c>
      <c r="R77" s="9">
        <f t="shared" si="41"/>
        <v>0</v>
      </c>
      <c r="S77" s="9">
        <f t="shared" si="42"/>
        <v>0</v>
      </c>
      <c r="T77" s="1">
        <f t="shared" si="43"/>
        <v>0</v>
      </c>
      <c r="U77" s="9">
        <f t="shared" si="44"/>
        <v>0</v>
      </c>
      <c r="V77" s="9">
        <f t="shared" si="45"/>
        <v>0</v>
      </c>
      <c r="W77" s="1">
        <f t="shared" si="46"/>
        <v>0</v>
      </c>
      <c r="X77" s="9">
        <f t="shared" si="24"/>
        <v>0</v>
      </c>
      <c r="Y77" s="10">
        <f t="shared" si="25"/>
        <v>0</v>
      </c>
      <c r="Z77" s="10">
        <f t="shared" si="26"/>
        <v>0</v>
      </c>
      <c r="AA77" s="9">
        <f t="shared" si="27"/>
        <v>0</v>
      </c>
      <c r="AB77" s="47" t="e">
        <f t="shared" si="47"/>
        <v>#DIV/0!</v>
      </c>
      <c r="AC77" s="7">
        <f t="shared" si="48"/>
        <v>0</v>
      </c>
      <c r="AD77" s="44">
        <f t="shared" si="49"/>
        <v>0</v>
      </c>
      <c r="AE77" s="44">
        <f t="shared" si="50"/>
        <v>0</v>
      </c>
      <c r="AF77" s="44">
        <f t="shared" si="28"/>
        <v>0</v>
      </c>
      <c r="AG77" s="44">
        <f>'1 Krautuve'!AG77</f>
        <v>0</v>
      </c>
      <c r="AH77" s="61"/>
    </row>
    <row r="78" spans="2:34" s="2" customFormat="1" x14ac:dyDescent="0.25">
      <c r="B78" s="26" t="s">
        <v>61</v>
      </c>
      <c r="C78" s="6">
        <v>295</v>
      </c>
      <c r="D78" s="25">
        <f t="shared" si="52"/>
        <v>295</v>
      </c>
      <c r="E78" s="25">
        <f t="shared" si="31"/>
        <v>408</v>
      </c>
      <c r="F78" s="2">
        <f t="shared" si="32"/>
        <v>1.4583333333333333</v>
      </c>
      <c r="G78" s="3">
        <f t="shared" si="33"/>
        <v>430.20833333333331</v>
      </c>
      <c r="H78" s="3">
        <f t="shared" si="34"/>
        <v>43.75</v>
      </c>
      <c r="I78" s="3">
        <f t="shared" si="21"/>
        <v>860.41666666666663</v>
      </c>
      <c r="J78" s="3">
        <f t="shared" si="51"/>
        <v>87.5</v>
      </c>
      <c r="K78" s="4">
        <f t="shared" si="35"/>
        <v>247800</v>
      </c>
      <c r="L78" s="4">
        <f t="shared" si="36"/>
        <v>25200</v>
      </c>
      <c r="M78" s="7">
        <f t="shared" si="37"/>
        <v>0</v>
      </c>
      <c r="N78" s="7">
        <f t="shared" si="38"/>
        <v>0</v>
      </c>
      <c r="O78" s="7">
        <f t="shared" si="39"/>
        <v>0</v>
      </c>
      <c r="P78" s="7">
        <f t="shared" si="23"/>
        <v>0</v>
      </c>
      <c r="Q78" s="9">
        <f t="shared" si="40"/>
        <v>0</v>
      </c>
      <c r="R78" s="9">
        <f t="shared" si="41"/>
        <v>0</v>
      </c>
      <c r="S78" s="9">
        <f t="shared" si="42"/>
        <v>0</v>
      </c>
      <c r="T78" s="1">
        <f t="shared" si="43"/>
        <v>0</v>
      </c>
      <c r="U78" s="9">
        <f t="shared" si="44"/>
        <v>0</v>
      </c>
      <c r="V78" s="9">
        <f t="shared" si="45"/>
        <v>0</v>
      </c>
      <c r="W78" s="1">
        <f t="shared" si="46"/>
        <v>0</v>
      </c>
      <c r="X78" s="9">
        <f t="shared" si="24"/>
        <v>0</v>
      </c>
      <c r="Y78" s="10">
        <f t="shared" si="25"/>
        <v>0</v>
      </c>
      <c r="Z78" s="10">
        <f t="shared" si="26"/>
        <v>0</v>
      </c>
      <c r="AA78" s="9">
        <f t="shared" si="27"/>
        <v>0</v>
      </c>
      <c r="AB78" s="47" t="e">
        <f t="shared" si="47"/>
        <v>#DIV/0!</v>
      </c>
      <c r="AC78" s="7">
        <f t="shared" si="48"/>
        <v>0</v>
      </c>
      <c r="AD78" s="44">
        <f t="shared" si="49"/>
        <v>0</v>
      </c>
      <c r="AE78" s="44">
        <f t="shared" si="50"/>
        <v>0</v>
      </c>
      <c r="AF78" s="44">
        <f t="shared" si="28"/>
        <v>0</v>
      </c>
      <c r="AG78" s="44">
        <f>'1 Krautuve'!AG78</f>
        <v>0</v>
      </c>
      <c r="AH78" s="61"/>
    </row>
    <row r="79" spans="2:34" s="2" customFormat="1" x14ac:dyDescent="0.25">
      <c r="B79" s="26" t="s">
        <v>62</v>
      </c>
      <c r="C79" s="6">
        <v>300</v>
      </c>
      <c r="D79" s="25">
        <f t="shared" si="52"/>
        <v>300</v>
      </c>
      <c r="E79" s="25">
        <f t="shared" si="31"/>
        <v>413</v>
      </c>
      <c r="F79" s="2">
        <f t="shared" si="32"/>
        <v>1.4406779661016949</v>
      </c>
      <c r="G79" s="3">
        <f t="shared" si="33"/>
        <v>432.20338983050846</v>
      </c>
      <c r="H79" s="3">
        <f t="shared" si="34"/>
        <v>43.220338983050844</v>
      </c>
      <c r="I79" s="3">
        <f t="shared" si="21"/>
        <v>864.40677966101691</v>
      </c>
      <c r="J79" s="3">
        <f t="shared" si="51"/>
        <v>86.440677966101688</v>
      </c>
      <c r="K79" s="4">
        <f t="shared" si="35"/>
        <v>248949.15254237287</v>
      </c>
      <c r="L79" s="4">
        <f t="shared" si="36"/>
        <v>24894.915254237287</v>
      </c>
      <c r="M79" s="7">
        <f t="shared" si="37"/>
        <v>0</v>
      </c>
      <c r="N79" s="7">
        <f t="shared" si="38"/>
        <v>0</v>
      </c>
      <c r="O79" s="7">
        <f t="shared" si="39"/>
        <v>0</v>
      </c>
      <c r="P79" s="7">
        <f t="shared" si="23"/>
        <v>0</v>
      </c>
      <c r="Q79" s="9">
        <f t="shared" si="40"/>
        <v>0</v>
      </c>
      <c r="R79" s="9">
        <f t="shared" si="41"/>
        <v>0</v>
      </c>
      <c r="S79" s="9">
        <f t="shared" si="42"/>
        <v>0</v>
      </c>
      <c r="T79" s="1">
        <f t="shared" si="43"/>
        <v>0</v>
      </c>
      <c r="U79" s="9">
        <f t="shared" si="44"/>
        <v>0</v>
      </c>
      <c r="V79" s="9">
        <f t="shared" si="45"/>
        <v>0</v>
      </c>
      <c r="W79" s="1">
        <f t="shared" si="46"/>
        <v>0</v>
      </c>
      <c r="X79" s="9">
        <f t="shared" si="24"/>
        <v>0</v>
      </c>
      <c r="Y79" s="10">
        <f t="shared" si="25"/>
        <v>0</v>
      </c>
      <c r="Z79" s="10">
        <f t="shared" si="26"/>
        <v>0</v>
      </c>
      <c r="AA79" s="9">
        <f t="shared" si="27"/>
        <v>0</v>
      </c>
      <c r="AB79" s="47" t="e">
        <f t="shared" si="47"/>
        <v>#DIV/0!</v>
      </c>
      <c r="AC79" s="7">
        <f t="shared" si="48"/>
        <v>0</v>
      </c>
      <c r="AD79" s="44">
        <f t="shared" si="49"/>
        <v>0</v>
      </c>
      <c r="AE79" s="44">
        <f t="shared" si="50"/>
        <v>0</v>
      </c>
      <c r="AF79" s="44">
        <f t="shared" si="28"/>
        <v>0</v>
      </c>
      <c r="AG79" s="44">
        <f>'1 Krautuve'!AG79</f>
        <v>0</v>
      </c>
      <c r="AH79" s="61"/>
    </row>
    <row r="80" spans="2:34" s="2" customFormat="1" x14ac:dyDescent="0.25">
      <c r="B80" s="26" t="s">
        <v>63</v>
      </c>
      <c r="C80" s="6">
        <v>305</v>
      </c>
      <c r="D80" s="25">
        <f t="shared" si="52"/>
        <v>304.99999999999994</v>
      </c>
      <c r="E80" s="25">
        <f t="shared" si="31"/>
        <v>417.99999999999994</v>
      </c>
      <c r="F80" s="2">
        <f t="shared" si="32"/>
        <v>1.4234449760765553</v>
      </c>
      <c r="G80" s="3">
        <f t="shared" si="33"/>
        <v>434.15071770334936</v>
      </c>
      <c r="H80" s="3">
        <f t="shared" si="34"/>
        <v>42.703349282296656</v>
      </c>
      <c r="I80" s="3">
        <f t="shared" si="21"/>
        <v>868.30143540669872</v>
      </c>
      <c r="J80" s="3">
        <f t="shared" si="51"/>
        <v>85.406698564593313</v>
      </c>
      <c r="K80" s="4">
        <f t="shared" si="35"/>
        <v>250070.81339712924</v>
      </c>
      <c r="L80" s="4">
        <f t="shared" si="36"/>
        <v>24597.129186602873</v>
      </c>
      <c r="M80" s="7">
        <f t="shared" si="37"/>
        <v>0</v>
      </c>
      <c r="N80" s="7">
        <f t="shared" si="38"/>
        <v>0</v>
      </c>
      <c r="O80" s="7">
        <f t="shared" si="39"/>
        <v>0</v>
      </c>
      <c r="P80" s="7">
        <f t="shared" si="23"/>
        <v>0</v>
      </c>
      <c r="Q80" s="9">
        <f t="shared" si="40"/>
        <v>0</v>
      </c>
      <c r="R80" s="9">
        <f t="shared" si="41"/>
        <v>0</v>
      </c>
      <c r="S80" s="9">
        <f t="shared" si="42"/>
        <v>0</v>
      </c>
      <c r="T80" s="1">
        <f t="shared" si="43"/>
        <v>0</v>
      </c>
      <c r="U80" s="9">
        <f t="shared" si="44"/>
        <v>0</v>
      </c>
      <c r="V80" s="9">
        <f t="shared" si="45"/>
        <v>0</v>
      </c>
      <c r="W80" s="1">
        <f t="shared" si="46"/>
        <v>0</v>
      </c>
      <c r="X80" s="9">
        <f t="shared" si="24"/>
        <v>0</v>
      </c>
      <c r="Y80" s="10">
        <f t="shared" si="25"/>
        <v>0</v>
      </c>
      <c r="Z80" s="10">
        <f t="shared" si="26"/>
        <v>0</v>
      </c>
      <c r="AA80" s="9">
        <f t="shared" si="27"/>
        <v>0</v>
      </c>
      <c r="AB80" s="47" t="e">
        <f t="shared" si="47"/>
        <v>#DIV/0!</v>
      </c>
      <c r="AC80" s="7">
        <f t="shared" si="48"/>
        <v>0</v>
      </c>
      <c r="AD80" s="44">
        <f t="shared" si="49"/>
        <v>0</v>
      </c>
      <c r="AE80" s="44">
        <f t="shared" si="50"/>
        <v>0</v>
      </c>
      <c r="AF80" s="44">
        <f t="shared" si="28"/>
        <v>0</v>
      </c>
      <c r="AG80" s="44">
        <f>'1 Krautuve'!AG80</f>
        <v>0</v>
      </c>
      <c r="AH80" s="61"/>
    </row>
    <row r="81" spans="2:34" s="2" customFormat="1" x14ac:dyDescent="0.25">
      <c r="B81" s="26" t="s">
        <v>64</v>
      </c>
      <c r="C81" s="6">
        <v>310</v>
      </c>
      <c r="D81" s="25">
        <f t="shared" si="52"/>
        <v>310</v>
      </c>
      <c r="E81" s="25">
        <f t="shared" si="31"/>
        <v>423</v>
      </c>
      <c r="F81" s="2">
        <f t="shared" si="32"/>
        <v>1.4066193853427895</v>
      </c>
      <c r="G81" s="3">
        <f t="shared" si="33"/>
        <v>436.05200945626473</v>
      </c>
      <c r="H81" s="3">
        <f t="shared" si="34"/>
        <v>42.198581560283685</v>
      </c>
      <c r="I81" s="3">
        <f t="shared" si="21"/>
        <v>872.10401891252945</v>
      </c>
      <c r="J81" s="3">
        <f t="shared" si="51"/>
        <v>84.39716312056737</v>
      </c>
      <c r="K81" s="4">
        <f t="shared" si="35"/>
        <v>251165.95744680849</v>
      </c>
      <c r="L81" s="4">
        <f t="shared" si="36"/>
        <v>24306.382978723403</v>
      </c>
      <c r="M81" s="7">
        <f t="shared" si="37"/>
        <v>0</v>
      </c>
      <c r="N81" s="7">
        <f t="shared" si="38"/>
        <v>0</v>
      </c>
      <c r="O81" s="7">
        <f t="shared" si="39"/>
        <v>0</v>
      </c>
      <c r="P81" s="7">
        <f t="shared" si="23"/>
        <v>0</v>
      </c>
      <c r="Q81" s="9">
        <f t="shared" si="40"/>
        <v>0</v>
      </c>
      <c r="R81" s="9">
        <f t="shared" si="41"/>
        <v>0</v>
      </c>
      <c r="S81" s="9">
        <f t="shared" si="42"/>
        <v>0</v>
      </c>
      <c r="T81" s="1">
        <f t="shared" si="43"/>
        <v>0</v>
      </c>
      <c r="U81" s="9">
        <f t="shared" si="44"/>
        <v>0</v>
      </c>
      <c r="V81" s="9">
        <f t="shared" si="45"/>
        <v>0</v>
      </c>
      <c r="W81" s="1">
        <f t="shared" si="46"/>
        <v>0</v>
      </c>
      <c r="X81" s="9">
        <f t="shared" si="24"/>
        <v>0</v>
      </c>
      <c r="Y81" s="10">
        <f t="shared" si="25"/>
        <v>0</v>
      </c>
      <c r="Z81" s="10">
        <f t="shared" si="26"/>
        <v>0</v>
      </c>
      <c r="AA81" s="9">
        <f t="shared" si="27"/>
        <v>0</v>
      </c>
      <c r="AB81" s="47" t="e">
        <f t="shared" si="47"/>
        <v>#DIV/0!</v>
      </c>
      <c r="AC81" s="7">
        <f t="shared" si="48"/>
        <v>0</v>
      </c>
      <c r="AD81" s="44">
        <f t="shared" si="49"/>
        <v>0</v>
      </c>
      <c r="AE81" s="44">
        <f t="shared" si="50"/>
        <v>0</v>
      </c>
      <c r="AF81" s="44">
        <f t="shared" si="28"/>
        <v>0</v>
      </c>
      <c r="AG81" s="44">
        <f>'1 Krautuve'!AG81</f>
        <v>0</v>
      </c>
      <c r="AH81" s="61"/>
    </row>
    <row r="82" spans="2:34" x14ac:dyDescent="0.25">
      <c r="B82" s="26" t="s">
        <v>65</v>
      </c>
      <c r="C82" s="6">
        <v>315</v>
      </c>
      <c r="D82" s="25">
        <f t="shared" si="52"/>
        <v>315</v>
      </c>
      <c r="E82" s="25">
        <f t="shared" si="31"/>
        <v>428</v>
      </c>
      <c r="F82" s="2">
        <f t="shared" si="32"/>
        <v>1.3901869158878504</v>
      </c>
      <c r="G82" s="3">
        <f t="shared" si="33"/>
        <v>437.90887850467288</v>
      </c>
      <c r="H82" s="3">
        <f t="shared" si="34"/>
        <v>41.705607476635514</v>
      </c>
      <c r="I82" s="3">
        <f t="shared" si="21"/>
        <v>875.81775700934577</v>
      </c>
      <c r="J82" s="3">
        <f t="shared" si="51"/>
        <v>83.411214953271028</v>
      </c>
      <c r="K82" s="4">
        <f t="shared" si="35"/>
        <v>252235.51401869158</v>
      </c>
      <c r="L82" s="4">
        <f t="shared" si="36"/>
        <v>24022.429906542056</v>
      </c>
      <c r="M82" s="7">
        <f t="shared" si="37"/>
        <v>0</v>
      </c>
      <c r="N82" s="7">
        <f t="shared" si="38"/>
        <v>0</v>
      </c>
      <c r="O82" s="7">
        <f t="shared" si="39"/>
        <v>0</v>
      </c>
      <c r="P82" s="7">
        <f t="shared" si="23"/>
        <v>0</v>
      </c>
      <c r="Q82" s="9">
        <f t="shared" si="40"/>
        <v>0</v>
      </c>
      <c r="R82" s="9">
        <f t="shared" si="41"/>
        <v>0</v>
      </c>
      <c r="S82" s="9">
        <f t="shared" si="42"/>
        <v>0</v>
      </c>
      <c r="T82" s="1">
        <f t="shared" si="43"/>
        <v>0</v>
      </c>
      <c r="U82" s="9">
        <f t="shared" si="44"/>
        <v>0</v>
      </c>
      <c r="V82" s="9">
        <f t="shared" si="45"/>
        <v>0</v>
      </c>
      <c r="W82" s="1">
        <f t="shared" si="46"/>
        <v>0</v>
      </c>
      <c r="X82" s="9">
        <f t="shared" si="24"/>
        <v>0</v>
      </c>
      <c r="Y82" s="10">
        <f t="shared" si="25"/>
        <v>0</v>
      </c>
      <c r="Z82" s="10">
        <f t="shared" si="26"/>
        <v>0</v>
      </c>
      <c r="AA82" s="9">
        <f t="shared" si="27"/>
        <v>0</v>
      </c>
      <c r="AB82" s="47" t="e">
        <f t="shared" si="47"/>
        <v>#DIV/0!</v>
      </c>
      <c r="AC82" s="7">
        <f t="shared" si="48"/>
        <v>0</v>
      </c>
      <c r="AD82" s="44">
        <f t="shared" si="49"/>
        <v>0</v>
      </c>
      <c r="AE82" s="44">
        <f t="shared" si="50"/>
        <v>0</v>
      </c>
      <c r="AF82" s="44">
        <f t="shared" si="28"/>
        <v>0</v>
      </c>
      <c r="AG82" s="44">
        <f>'1 Krautuve'!AG82</f>
        <v>0</v>
      </c>
      <c r="AH82" s="61"/>
    </row>
    <row r="83" spans="2:34" x14ac:dyDescent="0.25">
      <c r="B83" s="26" t="s">
        <v>66</v>
      </c>
      <c r="C83" s="6">
        <v>320</v>
      </c>
      <c r="D83" s="25">
        <f t="shared" si="52"/>
        <v>320</v>
      </c>
      <c r="E83" s="25">
        <f t="shared" si="31"/>
        <v>433</v>
      </c>
      <c r="F83" s="2">
        <f t="shared" si="32"/>
        <v>1.374133949191686</v>
      </c>
      <c r="G83" s="3">
        <f t="shared" si="33"/>
        <v>439.72286374133949</v>
      </c>
      <c r="H83" s="3">
        <f t="shared" si="34"/>
        <v>41.224018475750576</v>
      </c>
      <c r="I83" s="3">
        <f t="shared" si="21"/>
        <v>879.44572748267899</v>
      </c>
      <c r="J83" s="3">
        <f t="shared" si="51"/>
        <v>82.448036951501152</v>
      </c>
      <c r="K83" s="4">
        <f t="shared" si="35"/>
        <v>253280.36951501155</v>
      </c>
      <c r="L83" s="4">
        <f t="shared" si="36"/>
        <v>23745.034642032333</v>
      </c>
      <c r="M83" s="7">
        <f t="shared" si="37"/>
        <v>0</v>
      </c>
      <c r="N83" s="7">
        <f t="shared" si="38"/>
        <v>0</v>
      </c>
      <c r="O83" s="7">
        <f t="shared" si="39"/>
        <v>0</v>
      </c>
      <c r="P83" s="7">
        <f t="shared" si="23"/>
        <v>0</v>
      </c>
      <c r="Q83" s="9">
        <f t="shared" si="40"/>
        <v>0</v>
      </c>
      <c r="R83" s="9">
        <f t="shared" si="41"/>
        <v>0</v>
      </c>
      <c r="S83" s="9">
        <f t="shared" si="42"/>
        <v>0</v>
      </c>
      <c r="T83" s="1">
        <f t="shared" si="43"/>
        <v>0</v>
      </c>
      <c r="U83" s="9">
        <f t="shared" si="44"/>
        <v>0</v>
      </c>
      <c r="V83" s="9">
        <f t="shared" si="45"/>
        <v>0</v>
      </c>
      <c r="W83" s="1">
        <f t="shared" si="46"/>
        <v>0</v>
      </c>
      <c r="X83" s="9">
        <f t="shared" si="24"/>
        <v>0</v>
      </c>
      <c r="Y83" s="10">
        <f t="shared" si="25"/>
        <v>0</v>
      </c>
      <c r="Z83" s="10">
        <f t="shared" si="26"/>
        <v>0</v>
      </c>
      <c r="AA83" s="9">
        <f t="shared" si="27"/>
        <v>0</v>
      </c>
      <c r="AB83" s="47" t="e">
        <f t="shared" si="47"/>
        <v>#DIV/0!</v>
      </c>
      <c r="AC83" s="7">
        <f t="shared" si="48"/>
        <v>0</v>
      </c>
      <c r="AD83" s="44">
        <f t="shared" si="49"/>
        <v>0</v>
      </c>
      <c r="AE83" s="44">
        <f t="shared" si="50"/>
        <v>0</v>
      </c>
      <c r="AF83" s="44">
        <f t="shared" si="28"/>
        <v>0</v>
      </c>
      <c r="AG83" s="44">
        <f>'1 Krautuve'!AG83</f>
        <v>0</v>
      </c>
      <c r="AH83" s="61"/>
    </row>
    <row r="84" spans="2:34" x14ac:dyDescent="0.25">
      <c r="B84" s="26" t="s">
        <v>67</v>
      </c>
      <c r="C84" s="6">
        <v>325</v>
      </c>
      <c r="D84" s="25">
        <f t="shared" si="52"/>
        <v>325.00000000000006</v>
      </c>
      <c r="E84" s="25">
        <f t="shared" ref="E84:E115" si="53">D84+$D$7+$D$8</f>
        <v>438.00000000000006</v>
      </c>
      <c r="F84" s="2">
        <f t="shared" ref="F84:F115" si="54">($D$10-$D$9-$D$12)/E84</f>
        <v>1.3584474885844746</v>
      </c>
      <c r="G84" s="3">
        <f t="shared" ref="G84:G115" si="55">C84*F84</f>
        <v>441.49543378995423</v>
      </c>
      <c r="H84" s="3">
        <f t="shared" ref="H84:H115" si="56">F84*$D$16</f>
        <v>40.753424657534239</v>
      </c>
      <c r="I84" s="3">
        <f t="shared" si="21"/>
        <v>882.99086757990847</v>
      </c>
      <c r="J84" s="3">
        <f t="shared" si="51"/>
        <v>81.506849315068479</v>
      </c>
      <c r="K84" s="4">
        <f t="shared" ref="K84:K115" si="57">I84*$D$14</f>
        <v>254301.36986301365</v>
      </c>
      <c r="L84" s="4">
        <f t="shared" ref="L84:L115" si="58">J84*$D$14</f>
        <v>23473.972602739723</v>
      </c>
      <c r="M84" s="7">
        <f t="shared" ref="M84:M115" si="59">K84*$W$16</f>
        <v>0</v>
      </c>
      <c r="N84" s="7">
        <f t="shared" ref="N84:N115" si="60">$W$11</f>
        <v>0</v>
      </c>
      <c r="O84" s="7">
        <f t="shared" ref="O84:O115" si="61">((L84/$D$16)*($D$7+$D$8))/60*$K$16</f>
        <v>0</v>
      </c>
      <c r="P84" s="7">
        <f t="shared" si="23"/>
        <v>0</v>
      </c>
      <c r="Q84" s="9">
        <f t="shared" ref="Q84:Q115" si="62">ROUND($K$12/100*K84*$K$10,2)</f>
        <v>0</v>
      </c>
      <c r="R84" s="9">
        <f t="shared" ref="R84:R115" si="63">K84*$K$4</f>
        <v>0</v>
      </c>
      <c r="S84" s="9">
        <f t="shared" ref="S84:S115" si="64">K84*$K$5</f>
        <v>0</v>
      </c>
      <c r="T84" s="1">
        <f t="shared" ref="T84:T115" si="65">$K$6</f>
        <v>0</v>
      </c>
      <c r="U84" s="9">
        <f t="shared" ref="U84:U115" si="66">$K$7</f>
        <v>0</v>
      </c>
      <c r="V84" s="9">
        <f t="shared" ref="V84:V115" si="67">$K$8</f>
        <v>0</v>
      </c>
      <c r="W84" s="1">
        <f t="shared" ref="W84:W115" si="68">$K$9</f>
        <v>0</v>
      </c>
      <c r="X84" s="9">
        <f t="shared" si="24"/>
        <v>0</v>
      </c>
      <c r="Y84" s="10">
        <f t="shared" si="25"/>
        <v>0</v>
      </c>
      <c r="Z84" s="10">
        <f t="shared" si="26"/>
        <v>0</v>
      </c>
      <c r="AA84" s="9">
        <f t="shared" si="27"/>
        <v>0</v>
      </c>
      <c r="AB84" s="47" t="e">
        <f t="shared" ref="AB84:AB115" si="69">AA84/X84</f>
        <v>#DIV/0!</v>
      </c>
      <c r="AC84" s="7">
        <f t="shared" ref="AC84:AC115" si="70">X84+AA84</f>
        <v>0</v>
      </c>
      <c r="AD84" s="44">
        <f t="shared" ref="AD84:AD115" si="71">AC84/K84</f>
        <v>0</v>
      </c>
      <c r="AE84" s="44">
        <f t="shared" ref="AE84:AE115" si="72">AC84/L84</f>
        <v>0</v>
      </c>
      <c r="AF84" s="44">
        <f t="shared" si="28"/>
        <v>0</v>
      </c>
      <c r="AG84" s="44">
        <f>'1 Krautuve'!AG84</f>
        <v>0</v>
      </c>
      <c r="AH84" s="61"/>
    </row>
    <row r="85" spans="2:34" x14ac:dyDescent="0.25">
      <c r="B85" s="26" t="s">
        <v>68</v>
      </c>
      <c r="C85" s="6">
        <v>330</v>
      </c>
      <c r="D85" s="25">
        <f t="shared" si="52"/>
        <v>330</v>
      </c>
      <c r="E85" s="25">
        <f t="shared" si="53"/>
        <v>443</v>
      </c>
      <c r="F85" s="2">
        <f t="shared" si="54"/>
        <v>1.3431151241534989</v>
      </c>
      <c r="G85" s="3">
        <f t="shared" si="55"/>
        <v>443.22799097065462</v>
      </c>
      <c r="H85" s="3">
        <f t="shared" si="56"/>
        <v>40.293453724604966</v>
      </c>
      <c r="I85" s="3">
        <f t="shared" ref="I85:I139" si="73">G85*2</f>
        <v>886.45598194130923</v>
      </c>
      <c r="J85" s="3">
        <f t="shared" ref="J85:J116" si="74">H85*2</f>
        <v>80.586907449209932</v>
      </c>
      <c r="K85" s="4">
        <f t="shared" si="57"/>
        <v>255299.32279909705</v>
      </c>
      <c r="L85" s="4">
        <f t="shared" si="58"/>
        <v>23209.029345372459</v>
      </c>
      <c r="M85" s="7">
        <f t="shared" si="59"/>
        <v>0</v>
      </c>
      <c r="N85" s="7">
        <f t="shared" si="60"/>
        <v>0</v>
      </c>
      <c r="O85" s="7">
        <f t="shared" si="61"/>
        <v>0</v>
      </c>
      <c r="P85" s="7">
        <f t="shared" ref="P85:P139" si="75">M85+N85+O85</f>
        <v>0</v>
      </c>
      <c r="Q85" s="9">
        <f t="shared" si="62"/>
        <v>0</v>
      </c>
      <c r="R85" s="9">
        <f t="shared" si="63"/>
        <v>0</v>
      </c>
      <c r="S85" s="9">
        <f t="shared" si="64"/>
        <v>0</v>
      </c>
      <c r="T85" s="1">
        <f t="shared" si="65"/>
        <v>0</v>
      </c>
      <c r="U85" s="9">
        <f t="shared" si="66"/>
        <v>0</v>
      </c>
      <c r="V85" s="9">
        <f t="shared" si="67"/>
        <v>0</v>
      </c>
      <c r="W85" s="1">
        <f t="shared" si="68"/>
        <v>0</v>
      </c>
      <c r="X85" s="9">
        <f t="shared" ref="X85:X139" si="76">SUM(P85:W85)</f>
        <v>0</v>
      </c>
      <c r="Y85" s="10">
        <f t="shared" ref="Y85:Y139" si="77">X85/K85</f>
        <v>0</v>
      </c>
      <c r="Z85" s="10">
        <f t="shared" ref="Z85:Z139" si="78">X85/L85</f>
        <v>0</v>
      </c>
      <c r="AA85" s="9">
        <f t="shared" ref="AA85:AA139" si="79">$K$17</f>
        <v>0</v>
      </c>
      <c r="AB85" s="47" t="e">
        <f t="shared" si="69"/>
        <v>#DIV/0!</v>
      </c>
      <c r="AC85" s="7">
        <f t="shared" si="70"/>
        <v>0</v>
      </c>
      <c r="AD85" s="44">
        <f t="shared" si="71"/>
        <v>0</v>
      </c>
      <c r="AE85" s="44">
        <f t="shared" si="72"/>
        <v>0</v>
      </c>
      <c r="AF85" s="44">
        <f t="shared" ref="AF85:AF139" si="80">((AD85*C85)-($D$16*AG85))/C85</f>
        <v>0</v>
      </c>
      <c r="AG85" s="44">
        <f>'1 Krautuve'!AG85</f>
        <v>0</v>
      </c>
      <c r="AH85" s="61"/>
    </row>
    <row r="86" spans="2:34" x14ac:dyDescent="0.25">
      <c r="B86" s="26" t="s">
        <v>69</v>
      </c>
      <c r="C86" s="6">
        <v>335</v>
      </c>
      <c r="D86" s="25">
        <f t="shared" si="52"/>
        <v>334.99999999999994</v>
      </c>
      <c r="E86" s="25">
        <f t="shared" si="53"/>
        <v>447.99999999999994</v>
      </c>
      <c r="F86" s="2">
        <f t="shared" si="54"/>
        <v>1.3281250000000002</v>
      </c>
      <c r="G86" s="3">
        <f t="shared" si="55"/>
        <v>444.92187500000006</v>
      </c>
      <c r="H86" s="3">
        <f t="shared" si="56"/>
        <v>39.843750000000007</v>
      </c>
      <c r="I86" s="3">
        <f t="shared" si="73"/>
        <v>889.84375000000011</v>
      </c>
      <c r="J86" s="3">
        <f t="shared" si="74"/>
        <v>79.687500000000014</v>
      </c>
      <c r="K86" s="4">
        <f t="shared" si="57"/>
        <v>256275.00000000003</v>
      </c>
      <c r="L86" s="4">
        <f t="shared" si="58"/>
        <v>22950.000000000004</v>
      </c>
      <c r="M86" s="7">
        <f t="shared" si="59"/>
        <v>0</v>
      </c>
      <c r="N86" s="7">
        <f t="shared" si="60"/>
        <v>0</v>
      </c>
      <c r="O86" s="7">
        <f t="shared" si="61"/>
        <v>0</v>
      </c>
      <c r="P86" s="7">
        <f t="shared" si="75"/>
        <v>0</v>
      </c>
      <c r="Q86" s="9">
        <f t="shared" si="62"/>
        <v>0</v>
      </c>
      <c r="R86" s="9">
        <f t="shared" si="63"/>
        <v>0</v>
      </c>
      <c r="S86" s="9">
        <f t="shared" si="64"/>
        <v>0</v>
      </c>
      <c r="T86" s="1">
        <f t="shared" si="65"/>
        <v>0</v>
      </c>
      <c r="U86" s="9">
        <f t="shared" si="66"/>
        <v>0</v>
      </c>
      <c r="V86" s="9">
        <f t="shared" si="67"/>
        <v>0</v>
      </c>
      <c r="W86" s="1">
        <f t="shared" si="68"/>
        <v>0</v>
      </c>
      <c r="X86" s="9">
        <f t="shared" si="76"/>
        <v>0</v>
      </c>
      <c r="Y86" s="10">
        <f t="shared" si="77"/>
        <v>0</v>
      </c>
      <c r="Z86" s="10">
        <f t="shared" si="78"/>
        <v>0</v>
      </c>
      <c r="AA86" s="9">
        <f t="shared" si="79"/>
        <v>0</v>
      </c>
      <c r="AB86" s="47" t="e">
        <f t="shared" si="69"/>
        <v>#DIV/0!</v>
      </c>
      <c r="AC86" s="7">
        <f t="shared" si="70"/>
        <v>0</v>
      </c>
      <c r="AD86" s="44">
        <f t="shared" si="71"/>
        <v>0</v>
      </c>
      <c r="AE86" s="44">
        <f t="shared" si="72"/>
        <v>0</v>
      </c>
      <c r="AF86" s="44">
        <f t="shared" si="80"/>
        <v>0</v>
      </c>
      <c r="AG86" s="44">
        <f>'1 Krautuve'!AG86</f>
        <v>0</v>
      </c>
      <c r="AH86" s="61"/>
    </row>
    <row r="87" spans="2:34" x14ac:dyDescent="0.25">
      <c r="B87" s="26" t="s">
        <v>70</v>
      </c>
      <c r="C87" s="6">
        <v>340</v>
      </c>
      <c r="D87" s="25">
        <f t="shared" si="52"/>
        <v>340.00000000000006</v>
      </c>
      <c r="E87" s="25">
        <f t="shared" si="53"/>
        <v>453.00000000000006</v>
      </c>
      <c r="F87" s="2">
        <f t="shared" si="54"/>
        <v>1.313465783664459</v>
      </c>
      <c r="G87" s="3">
        <f t="shared" si="55"/>
        <v>446.57836644591606</v>
      </c>
      <c r="H87" s="3">
        <f t="shared" si="56"/>
        <v>39.40397350993377</v>
      </c>
      <c r="I87" s="3">
        <f t="shared" si="73"/>
        <v>893.15673289183212</v>
      </c>
      <c r="J87" s="3">
        <f t="shared" si="74"/>
        <v>78.807947019867541</v>
      </c>
      <c r="K87" s="4">
        <f t="shared" si="57"/>
        <v>257229.13907284764</v>
      </c>
      <c r="L87" s="4">
        <f t="shared" si="58"/>
        <v>22696.688741721853</v>
      </c>
      <c r="M87" s="7">
        <f t="shared" si="59"/>
        <v>0</v>
      </c>
      <c r="N87" s="7">
        <f t="shared" si="60"/>
        <v>0</v>
      </c>
      <c r="O87" s="7">
        <f t="shared" si="61"/>
        <v>0</v>
      </c>
      <c r="P87" s="7">
        <f t="shared" si="75"/>
        <v>0</v>
      </c>
      <c r="Q87" s="9">
        <f t="shared" si="62"/>
        <v>0</v>
      </c>
      <c r="R87" s="9">
        <f t="shared" si="63"/>
        <v>0</v>
      </c>
      <c r="S87" s="9">
        <f t="shared" si="64"/>
        <v>0</v>
      </c>
      <c r="T87" s="1">
        <f t="shared" si="65"/>
        <v>0</v>
      </c>
      <c r="U87" s="9">
        <f t="shared" si="66"/>
        <v>0</v>
      </c>
      <c r="V87" s="9">
        <f t="shared" si="67"/>
        <v>0</v>
      </c>
      <c r="W87" s="1">
        <f t="shared" si="68"/>
        <v>0</v>
      </c>
      <c r="X87" s="9">
        <f t="shared" si="76"/>
        <v>0</v>
      </c>
      <c r="Y87" s="10">
        <f t="shared" si="77"/>
        <v>0</v>
      </c>
      <c r="Z87" s="10">
        <f t="shared" si="78"/>
        <v>0</v>
      </c>
      <c r="AA87" s="9">
        <f t="shared" si="79"/>
        <v>0</v>
      </c>
      <c r="AB87" s="47" t="e">
        <f t="shared" si="69"/>
        <v>#DIV/0!</v>
      </c>
      <c r="AC87" s="7">
        <f t="shared" si="70"/>
        <v>0</v>
      </c>
      <c r="AD87" s="44">
        <f t="shared" si="71"/>
        <v>0</v>
      </c>
      <c r="AE87" s="44">
        <f t="shared" si="72"/>
        <v>0</v>
      </c>
      <c r="AF87" s="44">
        <f t="shared" si="80"/>
        <v>0</v>
      </c>
      <c r="AG87" s="44">
        <f>'1 Krautuve'!AG87</f>
        <v>0</v>
      </c>
      <c r="AH87" s="61"/>
    </row>
    <row r="88" spans="2:34" x14ac:dyDescent="0.25">
      <c r="B88" s="26" t="s">
        <v>71</v>
      </c>
      <c r="C88" s="6">
        <v>345</v>
      </c>
      <c r="D88" s="25">
        <f t="shared" si="52"/>
        <v>345</v>
      </c>
      <c r="E88" s="25">
        <f t="shared" si="53"/>
        <v>458</v>
      </c>
      <c r="F88" s="2">
        <f t="shared" si="54"/>
        <v>1.2991266375545851</v>
      </c>
      <c r="G88" s="3">
        <f t="shared" si="55"/>
        <v>448.19868995633186</v>
      </c>
      <c r="H88" s="3">
        <f t="shared" si="56"/>
        <v>38.973799126637552</v>
      </c>
      <c r="I88" s="3">
        <f t="shared" si="73"/>
        <v>896.39737991266372</v>
      </c>
      <c r="J88" s="3">
        <f t="shared" si="74"/>
        <v>77.947598253275103</v>
      </c>
      <c r="K88" s="4">
        <f t="shared" si="57"/>
        <v>258162.44541484714</v>
      </c>
      <c r="L88" s="4">
        <f t="shared" si="58"/>
        <v>22448.908296943231</v>
      </c>
      <c r="M88" s="7">
        <f t="shared" si="59"/>
        <v>0</v>
      </c>
      <c r="N88" s="7">
        <f t="shared" si="60"/>
        <v>0</v>
      </c>
      <c r="O88" s="7">
        <f t="shared" si="61"/>
        <v>0</v>
      </c>
      <c r="P88" s="7">
        <f t="shared" si="75"/>
        <v>0</v>
      </c>
      <c r="Q88" s="9">
        <f t="shared" si="62"/>
        <v>0</v>
      </c>
      <c r="R88" s="9">
        <f t="shared" si="63"/>
        <v>0</v>
      </c>
      <c r="S88" s="9">
        <f t="shared" si="64"/>
        <v>0</v>
      </c>
      <c r="T88" s="1">
        <f t="shared" si="65"/>
        <v>0</v>
      </c>
      <c r="U88" s="9">
        <f t="shared" si="66"/>
        <v>0</v>
      </c>
      <c r="V88" s="9">
        <f t="shared" si="67"/>
        <v>0</v>
      </c>
      <c r="W88" s="1">
        <f t="shared" si="68"/>
        <v>0</v>
      </c>
      <c r="X88" s="9">
        <f t="shared" si="76"/>
        <v>0</v>
      </c>
      <c r="Y88" s="10">
        <f t="shared" si="77"/>
        <v>0</v>
      </c>
      <c r="Z88" s="10">
        <f t="shared" si="78"/>
        <v>0</v>
      </c>
      <c r="AA88" s="9">
        <f t="shared" si="79"/>
        <v>0</v>
      </c>
      <c r="AB88" s="47" t="e">
        <f t="shared" si="69"/>
        <v>#DIV/0!</v>
      </c>
      <c r="AC88" s="7">
        <f t="shared" si="70"/>
        <v>0</v>
      </c>
      <c r="AD88" s="44">
        <f t="shared" si="71"/>
        <v>0</v>
      </c>
      <c r="AE88" s="44">
        <f t="shared" si="72"/>
        <v>0</v>
      </c>
      <c r="AF88" s="44">
        <f t="shared" si="80"/>
        <v>0</v>
      </c>
      <c r="AG88" s="44">
        <f>'1 Krautuve'!AG88</f>
        <v>0</v>
      </c>
      <c r="AH88" s="61"/>
    </row>
    <row r="89" spans="2:34" x14ac:dyDescent="0.25">
      <c r="B89" s="26" t="s">
        <v>72</v>
      </c>
      <c r="C89" s="6">
        <v>350</v>
      </c>
      <c r="D89" s="25">
        <f t="shared" si="52"/>
        <v>350</v>
      </c>
      <c r="E89" s="25">
        <f t="shared" si="53"/>
        <v>463</v>
      </c>
      <c r="F89" s="2">
        <f t="shared" si="54"/>
        <v>1.2850971922246219</v>
      </c>
      <c r="G89" s="3">
        <f t="shared" si="55"/>
        <v>449.78401727861768</v>
      </c>
      <c r="H89" s="3">
        <f t="shared" si="56"/>
        <v>38.552915766738657</v>
      </c>
      <c r="I89" s="3">
        <f t="shared" si="73"/>
        <v>899.56803455723536</v>
      </c>
      <c r="J89" s="3">
        <f t="shared" si="74"/>
        <v>77.105831533477314</v>
      </c>
      <c r="K89" s="4">
        <f t="shared" si="57"/>
        <v>259075.59395248379</v>
      </c>
      <c r="L89" s="4">
        <f t="shared" si="58"/>
        <v>22206.479481641465</v>
      </c>
      <c r="M89" s="7">
        <f t="shared" si="59"/>
        <v>0</v>
      </c>
      <c r="N89" s="7">
        <f t="shared" si="60"/>
        <v>0</v>
      </c>
      <c r="O89" s="7">
        <f t="shared" si="61"/>
        <v>0</v>
      </c>
      <c r="P89" s="7">
        <f t="shared" si="75"/>
        <v>0</v>
      </c>
      <c r="Q89" s="9">
        <f t="shared" si="62"/>
        <v>0</v>
      </c>
      <c r="R89" s="9">
        <f t="shared" si="63"/>
        <v>0</v>
      </c>
      <c r="S89" s="9">
        <f t="shared" si="64"/>
        <v>0</v>
      </c>
      <c r="T89" s="1">
        <f t="shared" si="65"/>
        <v>0</v>
      </c>
      <c r="U89" s="9">
        <f t="shared" si="66"/>
        <v>0</v>
      </c>
      <c r="V89" s="9">
        <f t="shared" si="67"/>
        <v>0</v>
      </c>
      <c r="W89" s="1">
        <f t="shared" si="68"/>
        <v>0</v>
      </c>
      <c r="X89" s="9">
        <f t="shared" si="76"/>
        <v>0</v>
      </c>
      <c r="Y89" s="10">
        <f t="shared" si="77"/>
        <v>0</v>
      </c>
      <c r="Z89" s="10">
        <f t="shared" si="78"/>
        <v>0</v>
      </c>
      <c r="AA89" s="9">
        <f t="shared" si="79"/>
        <v>0</v>
      </c>
      <c r="AB89" s="47" t="e">
        <f t="shared" si="69"/>
        <v>#DIV/0!</v>
      </c>
      <c r="AC89" s="7">
        <f t="shared" si="70"/>
        <v>0</v>
      </c>
      <c r="AD89" s="44">
        <f t="shared" si="71"/>
        <v>0</v>
      </c>
      <c r="AE89" s="44">
        <f t="shared" si="72"/>
        <v>0</v>
      </c>
      <c r="AF89" s="44">
        <f t="shared" si="80"/>
        <v>0</v>
      </c>
      <c r="AG89" s="44">
        <f>'1 Krautuve'!AG89</f>
        <v>0</v>
      </c>
      <c r="AH89" s="61"/>
    </row>
    <row r="90" spans="2:34" x14ac:dyDescent="0.25">
      <c r="B90" s="26" t="s">
        <v>73</v>
      </c>
      <c r="C90" s="6">
        <v>355</v>
      </c>
      <c r="D90" s="25">
        <f t="shared" si="52"/>
        <v>355</v>
      </c>
      <c r="E90" s="25">
        <f t="shared" si="53"/>
        <v>468</v>
      </c>
      <c r="F90" s="2">
        <f t="shared" si="54"/>
        <v>1.2713675213675213</v>
      </c>
      <c r="G90" s="3">
        <f t="shared" si="55"/>
        <v>451.33547008547004</v>
      </c>
      <c r="H90" s="3">
        <f t="shared" si="56"/>
        <v>38.141025641025635</v>
      </c>
      <c r="I90" s="3">
        <f t="shared" si="73"/>
        <v>902.67094017094007</v>
      </c>
      <c r="J90" s="3">
        <f t="shared" si="74"/>
        <v>76.28205128205127</v>
      </c>
      <c r="K90" s="4">
        <f t="shared" si="57"/>
        <v>259969.23076923075</v>
      </c>
      <c r="L90" s="4">
        <f t="shared" si="58"/>
        <v>21969.230769230766</v>
      </c>
      <c r="M90" s="7">
        <f t="shared" si="59"/>
        <v>0</v>
      </c>
      <c r="N90" s="7">
        <f t="shared" si="60"/>
        <v>0</v>
      </c>
      <c r="O90" s="7">
        <f t="shared" si="61"/>
        <v>0</v>
      </c>
      <c r="P90" s="7">
        <f t="shared" si="75"/>
        <v>0</v>
      </c>
      <c r="Q90" s="9">
        <f t="shared" si="62"/>
        <v>0</v>
      </c>
      <c r="R90" s="9">
        <f t="shared" si="63"/>
        <v>0</v>
      </c>
      <c r="S90" s="9">
        <f t="shared" si="64"/>
        <v>0</v>
      </c>
      <c r="T90" s="1">
        <f t="shared" si="65"/>
        <v>0</v>
      </c>
      <c r="U90" s="9">
        <f t="shared" si="66"/>
        <v>0</v>
      </c>
      <c r="V90" s="9">
        <f t="shared" si="67"/>
        <v>0</v>
      </c>
      <c r="W90" s="1">
        <f t="shared" si="68"/>
        <v>0</v>
      </c>
      <c r="X90" s="9">
        <f t="shared" si="76"/>
        <v>0</v>
      </c>
      <c r="Y90" s="10">
        <f t="shared" si="77"/>
        <v>0</v>
      </c>
      <c r="Z90" s="10">
        <f t="shared" si="78"/>
        <v>0</v>
      </c>
      <c r="AA90" s="9">
        <f t="shared" si="79"/>
        <v>0</v>
      </c>
      <c r="AB90" s="47" t="e">
        <f t="shared" si="69"/>
        <v>#DIV/0!</v>
      </c>
      <c r="AC90" s="7">
        <f t="shared" si="70"/>
        <v>0</v>
      </c>
      <c r="AD90" s="44">
        <f t="shared" si="71"/>
        <v>0</v>
      </c>
      <c r="AE90" s="44">
        <f t="shared" si="72"/>
        <v>0</v>
      </c>
      <c r="AF90" s="44">
        <f t="shared" si="80"/>
        <v>0</v>
      </c>
      <c r="AG90" s="44">
        <f>'1 Krautuve'!AG90</f>
        <v>0</v>
      </c>
      <c r="AH90" s="61"/>
    </row>
    <row r="91" spans="2:34" x14ac:dyDescent="0.25">
      <c r="B91" s="26" t="s">
        <v>74</v>
      </c>
      <c r="C91" s="6">
        <v>360</v>
      </c>
      <c r="D91" s="25">
        <f t="shared" si="52"/>
        <v>360</v>
      </c>
      <c r="E91" s="25">
        <f t="shared" si="53"/>
        <v>473</v>
      </c>
      <c r="F91" s="2">
        <f t="shared" si="54"/>
        <v>1.2579281183932347</v>
      </c>
      <c r="G91" s="3">
        <f t="shared" si="55"/>
        <v>452.8541226215645</v>
      </c>
      <c r="H91" s="3">
        <f t="shared" si="56"/>
        <v>37.737843551797042</v>
      </c>
      <c r="I91" s="3">
        <f t="shared" si="73"/>
        <v>905.708245243129</v>
      </c>
      <c r="J91" s="3">
        <f t="shared" si="74"/>
        <v>75.475687103594083</v>
      </c>
      <c r="K91" s="4">
        <f t="shared" si="57"/>
        <v>260843.97463002114</v>
      </c>
      <c r="L91" s="4">
        <f t="shared" si="58"/>
        <v>21736.997885835095</v>
      </c>
      <c r="M91" s="7">
        <f t="shared" si="59"/>
        <v>0</v>
      </c>
      <c r="N91" s="7">
        <f t="shared" si="60"/>
        <v>0</v>
      </c>
      <c r="O91" s="7">
        <f t="shared" si="61"/>
        <v>0</v>
      </c>
      <c r="P91" s="7">
        <f t="shared" si="75"/>
        <v>0</v>
      </c>
      <c r="Q91" s="9">
        <f t="shared" si="62"/>
        <v>0</v>
      </c>
      <c r="R91" s="9">
        <f t="shared" si="63"/>
        <v>0</v>
      </c>
      <c r="S91" s="9">
        <f t="shared" si="64"/>
        <v>0</v>
      </c>
      <c r="T91" s="1">
        <f t="shared" si="65"/>
        <v>0</v>
      </c>
      <c r="U91" s="9">
        <f t="shared" si="66"/>
        <v>0</v>
      </c>
      <c r="V91" s="9">
        <f t="shared" si="67"/>
        <v>0</v>
      </c>
      <c r="W91" s="1">
        <f t="shared" si="68"/>
        <v>0</v>
      </c>
      <c r="X91" s="9">
        <f t="shared" si="76"/>
        <v>0</v>
      </c>
      <c r="Y91" s="10">
        <f t="shared" si="77"/>
        <v>0</v>
      </c>
      <c r="Z91" s="10">
        <f t="shared" si="78"/>
        <v>0</v>
      </c>
      <c r="AA91" s="9">
        <f t="shared" si="79"/>
        <v>0</v>
      </c>
      <c r="AB91" s="47" t="e">
        <f t="shared" si="69"/>
        <v>#DIV/0!</v>
      </c>
      <c r="AC91" s="7">
        <f t="shared" si="70"/>
        <v>0</v>
      </c>
      <c r="AD91" s="44">
        <f t="shared" si="71"/>
        <v>0</v>
      </c>
      <c r="AE91" s="44">
        <f t="shared" si="72"/>
        <v>0</v>
      </c>
      <c r="AF91" s="44">
        <f t="shared" si="80"/>
        <v>0</v>
      </c>
      <c r="AG91" s="44">
        <f>'1 Krautuve'!AG91</f>
        <v>0</v>
      </c>
      <c r="AH91" s="61"/>
    </row>
    <row r="92" spans="2:34" x14ac:dyDescent="0.25">
      <c r="B92" s="26" t="s">
        <v>75</v>
      </c>
      <c r="C92" s="6">
        <v>365</v>
      </c>
      <c r="D92" s="25">
        <f t="shared" si="52"/>
        <v>364.99999999999994</v>
      </c>
      <c r="E92" s="25">
        <f t="shared" si="53"/>
        <v>477.99999999999994</v>
      </c>
      <c r="F92" s="2">
        <f t="shared" si="54"/>
        <v>1.2447698744769875</v>
      </c>
      <c r="G92" s="3">
        <f t="shared" si="55"/>
        <v>454.34100418410043</v>
      </c>
      <c r="H92" s="3">
        <f t="shared" si="56"/>
        <v>37.343096234309627</v>
      </c>
      <c r="I92" s="3">
        <f t="shared" si="73"/>
        <v>908.68200836820085</v>
      </c>
      <c r="J92" s="3">
        <f t="shared" si="74"/>
        <v>74.686192468619254</v>
      </c>
      <c r="K92" s="4">
        <f t="shared" si="57"/>
        <v>261700.41841004184</v>
      </c>
      <c r="L92" s="4">
        <f t="shared" si="58"/>
        <v>21509.623430962347</v>
      </c>
      <c r="M92" s="7">
        <f t="shared" si="59"/>
        <v>0</v>
      </c>
      <c r="N92" s="7">
        <f t="shared" si="60"/>
        <v>0</v>
      </c>
      <c r="O92" s="7">
        <f t="shared" si="61"/>
        <v>0</v>
      </c>
      <c r="P92" s="7">
        <f t="shared" si="75"/>
        <v>0</v>
      </c>
      <c r="Q92" s="9">
        <f t="shared" si="62"/>
        <v>0</v>
      </c>
      <c r="R92" s="9">
        <f t="shared" si="63"/>
        <v>0</v>
      </c>
      <c r="S92" s="9">
        <f t="shared" si="64"/>
        <v>0</v>
      </c>
      <c r="T92" s="1">
        <f t="shared" si="65"/>
        <v>0</v>
      </c>
      <c r="U92" s="9">
        <f t="shared" si="66"/>
        <v>0</v>
      </c>
      <c r="V92" s="9">
        <f t="shared" si="67"/>
        <v>0</v>
      </c>
      <c r="W92" s="1">
        <f t="shared" si="68"/>
        <v>0</v>
      </c>
      <c r="X92" s="9">
        <f t="shared" si="76"/>
        <v>0</v>
      </c>
      <c r="Y92" s="10">
        <f t="shared" si="77"/>
        <v>0</v>
      </c>
      <c r="Z92" s="10">
        <f t="shared" si="78"/>
        <v>0</v>
      </c>
      <c r="AA92" s="9">
        <f t="shared" si="79"/>
        <v>0</v>
      </c>
      <c r="AB92" s="47" t="e">
        <f t="shared" si="69"/>
        <v>#DIV/0!</v>
      </c>
      <c r="AC92" s="7">
        <f t="shared" si="70"/>
        <v>0</v>
      </c>
      <c r="AD92" s="44">
        <f t="shared" si="71"/>
        <v>0</v>
      </c>
      <c r="AE92" s="44">
        <f t="shared" si="72"/>
        <v>0</v>
      </c>
      <c r="AF92" s="44">
        <f t="shared" si="80"/>
        <v>0</v>
      </c>
      <c r="AG92" s="44">
        <f>'1 Krautuve'!AG92</f>
        <v>0</v>
      </c>
      <c r="AH92" s="61"/>
    </row>
    <row r="93" spans="2:34" x14ac:dyDescent="0.25">
      <c r="B93" s="26" t="s">
        <v>76</v>
      </c>
      <c r="C93" s="6">
        <v>370</v>
      </c>
      <c r="D93" s="25">
        <f t="shared" si="52"/>
        <v>370.00000000000006</v>
      </c>
      <c r="E93" s="25">
        <f t="shared" si="53"/>
        <v>483.00000000000006</v>
      </c>
      <c r="F93" s="2">
        <f t="shared" si="54"/>
        <v>1.2318840579710144</v>
      </c>
      <c r="G93" s="3">
        <f t="shared" si="55"/>
        <v>455.79710144927532</v>
      </c>
      <c r="H93" s="3">
        <f t="shared" si="56"/>
        <v>36.95652173913043</v>
      </c>
      <c r="I93" s="3">
        <f t="shared" si="73"/>
        <v>911.59420289855063</v>
      </c>
      <c r="J93" s="3">
        <f t="shared" si="74"/>
        <v>73.91304347826086</v>
      </c>
      <c r="K93" s="4">
        <f t="shared" si="57"/>
        <v>262539.13043478259</v>
      </c>
      <c r="L93" s="4">
        <f t="shared" si="58"/>
        <v>21286.956521739128</v>
      </c>
      <c r="M93" s="7">
        <f t="shared" si="59"/>
        <v>0</v>
      </c>
      <c r="N93" s="7">
        <f t="shared" si="60"/>
        <v>0</v>
      </c>
      <c r="O93" s="7">
        <f t="shared" si="61"/>
        <v>0</v>
      </c>
      <c r="P93" s="7">
        <f t="shared" si="75"/>
        <v>0</v>
      </c>
      <c r="Q93" s="9">
        <f t="shared" si="62"/>
        <v>0</v>
      </c>
      <c r="R93" s="9">
        <f t="shared" si="63"/>
        <v>0</v>
      </c>
      <c r="S93" s="9">
        <f t="shared" si="64"/>
        <v>0</v>
      </c>
      <c r="T93" s="1">
        <f t="shared" si="65"/>
        <v>0</v>
      </c>
      <c r="U93" s="9">
        <f t="shared" si="66"/>
        <v>0</v>
      </c>
      <c r="V93" s="9">
        <f t="shared" si="67"/>
        <v>0</v>
      </c>
      <c r="W93" s="1">
        <f t="shared" si="68"/>
        <v>0</v>
      </c>
      <c r="X93" s="9">
        <f t="shared" si="76"/>
        <v>0</v>
      </c>
      <c r="Y93" s="10">
        <f t="shared" si="77"/>
        <v>0</v>
      </c>
      <c r="Z93" s="10">
        <f t="shared" si="78"/>
        <v>0</v>
      </c>
      <c r="AA93" s="9">
        <f t="shared" si="79"/>
        <v>0</v>
      </c>
      <c r="AB93" s="47" t="e">
        <f t="shared" si="69"/>
        <v>#DIV/0!</v>
      </c>
      <c r="AC93" s="7">
        <f t="shared" si="70"/>
        <v>0</v>
      </c>
      <c r="AD93" s="44">
        <f t="shared" si="71"/>
        <v>0</v>
      </c>
      <c r="AE93" s="44">
        <f t="shared" si="72"/>
        <v>0</v>
      </c>
      <c r="AF93" s="44">
        <f t="shared" si="80"/>
        <v>0</v>
      </c>
      <c r="AG93" s="44">
        <f>'1 Krautuve'!AG93</f>
        <v>0</v>
      </c>
      <c r="AH93" s="61"/>
    </row>
    <row r="94" spans="2:34" x14ac:dyDescent="0.25">
      <c r="B94" s="26" t="s">
        <v>77</v>
      </c>
      <c r="C94" s="6">
        <v>375</v>
      </c>
      <c r="D94" s="25">
        <f t="shared" si="52"/>
        <v>375</v>
      </c>
      <c r="E94" s="25">
        <f t="shared" si="53"/>
        <v>488</v>
      </c>
      <c r="F94" s="2">
        <f t="shared" si="54"/>
        <v>1.2192622950819672</v>
      </c>
      <c r="G94" s="3">
        <f t="shared" si="55"/>
        <v>457.22336065573768</v>
      </c>
      <c r="H94" s="3">
        <f t="shared" si="56"/>
        <v>36.577868852459012</v>
      </c>
      <c r="I94" s="3">
        <f t="shared" si="73"/>
        <v>914.44672131147536</v>
      </c>
      <c r="J94" s="3">
        <f t="shared" si="74"/>
        <v>73.155737704918025</v>
      </c>
      <c r="K94" s="4">
        <f t="shared" si="57"/>
        <v>263360.65573770489</v>
      </c>
      <c r="L94" s="4">
        <f t="shared" si="58"/>
        <v>21068.852459016391</v>
      </c>
      <c r="M94" s="7">
        <f t="shared" si="59"/>
        <v>0</v>
      </c>
      <c r="N94" s="7">
        <f t="shared" si="60"/>
        <v>0</v>
      </c>
      <c r="O94" s="7">
        <f t="shared" si="61"/>
        <v>0</v>
      </c>
      <c r="P94" s="7">
        <f t="shared" si="75"/>
        <v>0</v>
      </c>
      <c r="Q94" s="9">
        <f t="shared" si="62"/>
        <v>0</v>
      </c>
      <c r="R94" s="9">
        <f t="shared" si="63"/>
        <v>0</v>
      </c>
      <c r="S94" s="9">
        <f t="shared" si="64"/>
        <v>0</v>
      </c>
      <c r="T94" s="1">
        <f t="shared" si="65"/>
        <v>0</v>
      </c>
      <c r="U94" s="9">
        <f t="shared" si="66"/>
        <v>0</v>
      </c>
      <c r="V94" s="9">
        <f t="shared" si="67"/>
        <v>0</v>
      </c>
      <c r="W94" s="1">
        <f t="shared" si="68"/>
        <v>0</v>
      </c>
      <c r="X94" s="9">
        <f t="shared" si="76"/>
        <v>0</v>
      </c>
      <c r="Y94" s="10">
        <f t="shared" si="77"/>
        <v>0</v>
      </c>
      <c r="Z94" s="10">
        <f t="shared" si="78"/>
        <v>0</v>
      </c>
      <c r="AA94" s="9">
        <f t="shared" si="79"/>
        <v>0</v>
      </c>
      <c r="AB94" s="47" t="e">
        <f t="shared" si="69"/>
        <v>#DIV/0!</v>
      </c>
      <c r="AC94" s="7">
        <f t="shared" si="70"/>
        <v>0</v>
      </c>
      <c r="AD94" s="44">
        <f t="shared" si="71"/>
        <v>0</v>
      </c>
      <c r="AE94" s="44">
        <f t="shared" si="72"/>
        <v>0</v>
      </c>
      <c r="AF94" s="44">
        <f t="shared" si="80"/>
        <v>0</v>
      </c>
      <c r="AG94" s="44">
        <f>'1 Krautuve'!AG94</f>
        <v>0</v>
      </c>
      <c r="AH94" s="61"/>
    </row>
    <row r="95" spans="2:34" x14ac:dyDescent="0.25">
      <c r="B95" s="26" t="s">
        <v>78</v>
      </c>
      <c r="C95" s="6">
        <v>380</v>
      </c>
      <c r="D95" s="25">
        <f t="shared" si="52"/>
        <v>379.99999999999994</v>
      </c>
      <c r="E95" s="25">
        <f t="shared" si="53"/>
        <v>492.99999999999994</v>
      </c>
      <c r="F95" s="2">
        <f t="shared" si="54"/>
        <v>1.2068965517241381</v>
      </c>
      <c r="G95" s="3">
        <f t="shared" si="55"/>
        <v>458.6206896551725</v>
      </c>
      <c r="H95" s="3">
        <f t="shared" si="56"/>
        <v>36.206896551724142</v>
      </c>
      <c r="I95" s="3">
        <f t="shared" si="73"/>
        <v>917.241379310345</v>
      </c>
      <c r="J95" s="3">
        <f t="shared" si="74"/>
        <v>72.413793103448285</v>
      </c>
      <c r="K95" s="4">
        <f t="shared" si="57"/>
        <v>264165.51724137936</v>
      </c>
      <c r="L95" s="4">
        <f t="shared" si="58"/>
        <v>20855.172413793105</v>
      </c>
      <c r="M95" s="7">
        <f t="shared" si="59"/>
        <v>0</v>
      </c>
      <c r="N95" s="7">
        <f t="shared" si="60"/>
        <v>0</v>
      </c>
      <c r="O95" s="7">
        <f t="shared" si="61"/>
        <v>0</v>
      </c>
      <c r="P95" s="7">
        <f t="shared" si="75"/>
        <v>0</v>
      </c>
      <c r="Q95" s="9">
        <f t="shared" si="62"/>
        <v>0</v>
      </c>
      <c r="R95" s="9">
        <f t="shared" si="63"/>
        <v>0</v>
      </c>
      <c r="S95" s="9">
        <f t="shared" si="64"/>
        <v>0</v>
      </c>
      <c r="T95" s="1">
        <f t="shared" si="65"/>
        <v>0</v>
      </c>
      <c r="U95" s="9">
        <f t="shared" si="66"/>
        <v>0</v>
      </c>
      <c r="V95" s="9">
        <f t="shared" si="67"/>
        <v>0</v>
      </c>
      <c r="W95" s="1">
        <f t="shared" si="68"/>
        <v>0</v>
      </c>
      <c r="X95" s="9">
        <f t="shared" si="76"/>
        <v>0</v>
      </c>
      <c r="Y95" s="10">
        <f t="shared" si="77"/>
        <v>0</v>
      </c>
      <c r="Z95" s="10">
        <f t="shared" si="78"/>
        <v>0</v>
      </c>
      <c r="AA95" s="9">
        <f t="shared" si="79"/>
        <v>0</v>
      </c>
      <c r="AB95" s="47" t="e">
        <f t="shared" si="69"/>
        <v>#DIV/0!</v>
      </c>
      <c r="AC95" s="7">
        <f t="shared" si="70"/>
        <v>0</v>
      </c>
      <c r="AD95" s="44">
        <f t="shared" si="71"/>
        <v>0</v>
      </c>
      <c r="AE95" s="44">
        <f t="shared" si="72"/>
        <v>0</v>
      </c>
      <c r="AF95" s="44">
        <f t="shared" si="80"/>
        <v>0</v>
      </c>
      <c r="AG95" s="44">
        <f>'1 Krautuve'!AG95</f>
        <v>0</v>
      </c>
      <c r="AH95" s="61"/>
    </row>
    <row r="96" spans="2:34" x14ac:dyDescent="0.25">
      <c r="B96" s="26" t="s">
        <v>79</v>
      </c>
      <c r="C96" s="6">
        <v>385</v>
      </c>
      <c r="D96" s="25">
        <f t="shared" si="52"/>
        <v>385</v>
      </c>
      <c r="E96" s="25">
        <f t="shared" si="53"/>
        <v>498</v>
      </c>
      <c r="F96" s="2">
        <f t="shared" si="54"/>
        <v>1.1947791164658634</v>
      </c>
      <c r="G96" s="3">
        <f t="shared" si="55"/>
        <v>459.98995983935743</v>
      </c>
      <c r="H96" s="3">
        <f t="shared" si="56"/>
        <v>35.843373493975903</v>
      </c>
      <c r="I96" s="3">
        <f t="shared" si="73"/>
        <v>919.97991967871485</v>
      </c>
      <c r="J96" s="3">
        <f t="shared" si="74"/>
        <v>71.686746987951807</v>
      </c>
      <c r="K96" s="4">
        <f t="shared" si="57"/>
        <v>264954.21686746989</v>
      </c>
      <c r="L96" s="4">
        <f t="shared" si="58"/>
        <v>20645.783132530119</v>
      </c>
      <c r="M96" s="7">
        <f t="shared" si="59"/>
        <v>0</v>
      </c>
      <c r="N96" s="7">
        <f t="shared" si="60"/>
        <v>0</v>
      </c>
      <c r="O96" s="7">
        <f t="shared" si="61"/>
        <v>0</v>
      </c>
      <c r="P96" s="7">
        <f t="shared" si="75"/>
        <v>0</v>
      </c>
      <c r="Q96" s="9">
        <f t="shared" si="62"/>
        <v>0</v>
      </c>
      <c r="R96" s="9">
        <f t="shared" si="63"/>
        <v>0</v>
      </c>
      <c r="S96" s="9">
        <f t="shared" si="64"/>
        <v>0</v>
      </c>
      <c r="T96" s="1">
        <f t="shared" si="65"/>
        <v>0</v>
      </c>
      <c r="U96" s="9">
        <f t="shared" si="66"/>
        <v>0</v>
      </c>
      <c r="V96" s="9">
        <f t="shared" si="67"/>
        <v>0</v>
      </c>
      <c r="W96" s="1">
        <f t="shared" si="68"/>
        <v>0</v>
      </c>
      <c r="X96" s="9">
        <f t="shared" si="76"/>
        <v>0</v>
      </c>
      <c r="Y96" s="10">
        <f t="shared" si="77"/>
        <v>0</v>
      </c>
      <c r="Z96" s="10">
        <f t="shared" si="78"/>
        <v>0</v>
      </c>
      <c r="AA96" s="9">
        <f t="shared" si="79"/>
        <v>0</v>
      </c>
      <c r="AB96" s="47" t="e">
        <f t="shared" si="69"/>
        <v>#DIV/0!</v>
      </c>
      <c r="AC96" s="7">
        <f t="shared" si="70"/>
        <v>0</v>
      </c>
      <c r="AD96" s="44">
        <f t="shared" si="71"/>
        <v>0</v>
      </c>
      <c r="AE96" s="44">
        <f t="shared" si="72"/>
        <v>0</v>
      </c>
      <c r="AF96" s="44">
        <f t="shared" si="80"/>
        <v>0</v>
      </c>
      <c r="AG96" s="44">
        <f>'1 Krautuve'!AG96</f>
        <v>0</v>
      </c>
      <c r="AH96" s="61"/>
    </row>
    <row r="97" spans="2:34" x14ac:dyDescent="0.25">
      <c r="B97" s="26" t="s">
        <v>80</v>
      </c>
      <c r="C97" s="6">
        <v>390</v>
      </c>
      <c r="D97" s="25">
        <f t="shared" si="52"/>
        <v>390</v>
      </c>
      <c r="E97" s="25">
        <f t="shared" si="53"/>
        <v>503</v>
      </c>
      <c r="F97" s="2">
        <f t="shared" si="54"/>
        <v>1.1829025844930416</v>
      </c>
      <c r="G97" s="3">
        <f t="shared" si="55"/>
        <v>461.33200795228623</v>
      </c>
      <c r="H97" s="3">
        <f t="shared" si="56"/>
        <v>35.487077534791247</v>
      </c>
      <c r="I97" s="3">
        <f t="shared" si="73"/>
        <v>922.66401590457247</v>
      </c>
      <c r="J97" s="3">
        <f t="shared" si="74"/>
        <v>70.974155069582494</v>
      </c>
      <c r="K97" s="4">
        <f t="shared" si="57"/>
        <v>265727.23658051685</v>
      </c>
      <c r="L97" s="4">
        <f t="shared" si="58"/>
        <v>20440.556660039758</v>
      </c>
      <c r="M97" s="7">
        <f t="shared" si="59"/>
        <v>0</v>
      </c>
      <c r="N97" s="7">
        <f t="shared" si="60"/>
        <v>0</v>
      </c>
      <c r="O97" s="7">
        <f t="shared" si="61"/>
        <v>0</v>
      </c>
      <c r="P97" s="7">
        <f t="shared" si="75"/>
        <v>0</v>
      </c>
      <c r="Q97" s="9">
        <f t="shared" si="62"/>
        <v>0</v>
      </c>
      <c r="R97" s="9">
        <f t="shared" si="63"/>
        <v>0</v>
      </c>
      <c r="S97" s="9">
        <f t="shared" si="64"/>
        <v>0</v>
      </c>
      <c r="T97" s="1">
        <f t="shared" si="65"/>
        <v>0</v>
      </c>
      <c r="U97" s="9">
        <f t="shared" si="66"/>
        <v>0</v>
      </c>
      <c r="V97" s="9">
        <f t="shared" si="67"/>
        <v>0</v>
      </c>
      <c r="W97" s="1">
        <f t="shared" si="68"/>
        <v>0</v>
      </c>
      <c r="X97" s="9">
        <f t="shared" si="76"/>
        <v>0</v>
      </c>
      <c r="Y97" s="10">
        <f t="shared" si="77"/>
        <v>0</v>
      </c>
      <c r="Z97" s="10">
        <f t="shared" si="78"/>
        <v>0</v>
      </c>
      <c r="AA97" s="9">
        <f t="shared" si="79"/>
        <v>0</v>
      </c>
      <c r="AB97" s="47" t="e">
        <f t="shared" si="69"/>
        <v>#DIV/0!</v>
      </c>
      <c r="AC97" s="7">
        <f t="shared" si="70"/>
        <v>0</v>
      </c>
      <c r="AD97" s="44">
        <f t="shared" si="71"/>
        <v>0</v>
      </c>
      <c r="AE97" s="44">
        <f t="shared" si="72"/>
        <v>0</v>
      </c>
      <c r="AF97" s="44">
        <f t="shared" si="80"/>
        <v>0</v>
      </c>
      <c r="AG97" s="44">
        <f>'1 Krautuve'!AG97</f>
        <v>0</v>
      </c>
      <c r="AH97" s="61"/>
    </row>
    <row r="98" spans="2:34" x14ac:dyDescent="0.25">
      <c r="B98" s="26" t="s">
        <v>81</v>
      </c>
      <c r="C98" s="6">
        <v>395</v>
      </c>
      <c r="D98" s="25">
        <f t="shared" ref="D98:D129" si="81">60/(1/(C98/$D$6))</f>
        <v>395</v>
      </c>
      <c r="E98" s="25">
        <f t="shared" si="53"/>
        <v>508</v>
      </c>
      <c r="F98" s="2">
        <f t="shared" si="54"/>
        <v>1.171259842519685</v>
      </c>
      <c r="G98" s="3">
        <f t="shared" si="55"/>
        <v>462.64763779527556</v>
      </c>
      <c r="H98" s="3">
        <f t="shared" si="56"/>
        <v>35.137795275590548</v>
      </c>
      <c r="I98" s="3">
        <f t="shared" si="73"/>
        <v>925.29527559055111</v>
      </c>
      <c r="J98" s="3">
        <f t="shared" si="74"/>
        <v>70.275590551181097</v>
      </c>
      <c r="K98" s="4">
        <f t="shared" si="57"/>
        <v>266485.03937007871</v>
      </c>
      <c r="L98" s="4">
        <f t="shared" si="58"/>
        <v>20239.370078740154</v>
      </c>
      <c r="M98" s="7">
        <f t="shared" si="59"/>
        <v>0</v>
      </c>
      <c r="N98" s="7">
        <f t="shared" si="60"/>
        <v>0</v>
      </c>
      <c r="O98" s="7">
        <f t="shared" si="61"/>
        <v>0</v>
      </c>
      <c r="P98" s="7">
        <f t="shared" si="75"/>
        <v>0</v>
      </c>
      <c r="Q98" s="9">
        <f t="shared" si="62"/>
        <v>0</v>
      </c>
      <c r="R98" s="9">
        <f t="shared" si="63"/>
        <v>0</v>
      </c>
      <c r="S98" s="9">
        <f t="shared" si="64"/>
        <v>0</v>
      </c>
      <c r="T98" s="1">
        <f t="shared" si="65"/>
        <v>0</v>
      </c>
      <c r="U98" s="9">
        <f t="shared" si="66"/>
        <v>0</v>
      </c>
      <c r="V98" s="9">
        <f t="shared" si="67"/>
        <v>0</v>
      </c>
      <c r="W98" s="1">
        <f t="shared" si="68"/>
        <v>0</v>
      </c>
      <c r="X98" s="9">
        <f t="shared" si="76"/>
        <v>0</v>
      </c>
      <c r="Y98" s="10">
        <f t="shared" si="77"/>
        <v>0</v>
      </c>
      <c r="Z98" s="10">
        <f t="shared" si="78"/>
        <v>0</v>
      </c>
      <c r="AA98" s="9">
        <f t="shared" si="79"/>
        <v>0</v>
      </c>
      <c r="AB98" s="47" t="e">
        <f t="shared" si="69"/>
        <v>#DIV/0!</v>
      </c>
      <c r="AC98" s="7">
        <f t="shared" si="70"/>
        <v>0</v>
      </c>
      <c r="AD98" s="44">
        <f t="shared" si="71"/>
        <v>0</v>
      </c>
      <c r="AE98" s="44">
        <f t="shared" si="72"/>
        <v>0</v>
      </c>
      <c r="AF98" s="44">
        <f t="shared" si="80"/>
        <v>0</v>
      </c>
      <c r="AG98" s="44">
        <f>'1 Krautuve'!AG98</f>
        <v>0</v>
      </c>
      <c r="AH98" s="61"/>
    </row>
    <row r="99" spans="2:34" x14ac:dyDescent="0.25">
      <c r="B99" s="26" t="s">
        <v>82</v>
      </c>
      <c r="C99" s="6">
        <v>400</v>
      </c>
      <c r="D99" s="25">
        <f t="shared" si="81"/>
        <v>400</v>
      </c>
      <c r="E99" s="25">
        <f t="shared" si="53"/>
        <v>513</v>
      </c>
      <c r="F99" s="2">
        <f t="shared" si="54"/>
        <v>1.1598440545808968</v>
      </c>
      <c r="G99" s="3">
        <f t="shared" si="55"/>
        <v>463.93762183235873</v>
      </c>
      <c r="H99" s="3">
        <f t="shared" si="56"/>
        <v>34.795321637426902</v>
      </c>
      <c r="I99" s="3">
        <f t="shared" si="73"/>
        <v>927.87524366471746</v>
      </c>
      <c r="J99" s="3">
        <f t="shared" si="74"/>
        <v>69.590643274853804</v>
      </c>
      <c r="K99" s="4">
        <f t="shared" si="57"/>
        <v>267228.07017543865</v>
      </c>
      <c r="L99" s="4">
        <f t="shared" si="58"/>
        <v>20042.105263157897</v>
      </c>
      <c r="M99" s="7">
        <f t="shared" si="59"/>
        <v>0</v>
      </c>
      <c r="N99" s="7">
        <f t="shared" si="60"/>
        <v>0</v>
      </c>
      <c r="O99" s="7">
        <f t="shared" si="61"/>
        <v>0</v>
      </c>
      <c r="P99" s="7">
        <f t="shared" si="75"/>
        <v>0</v>
      </c>
      <c r="Q99" s="9">
        <f t="shared" si="62"/>
        <v>0</v>
      </c>
      <c r="R99" s="9">
        <f t="shared" si="63"/>
        <v>0</v>
      </c>
      <c r="S99" s="9">
        <f t="shared" si="64"/>
        <v>0</v>
      </c>
      <c r="T99" s="1">
        <f t="shared" si="65"/>
        <v>0</v>
      </c>
      <c r="U99" s="9">
        <f t="shared" si="66"/>
        <v>0</v>
      </c>
      <c r="V99" s="9">
        <f t="shared" si="67"/>
        <v>0</v>
      </c>
      <c r="W99" s="1">
        <f t="shared" si="68"/>
        <v>0</v>
      </c>
      <c r="X99" s="9">
        <f t="shared" si="76"/>
        <v>0</v>
      </c>
      <c r="Y99" s="10">
        <f t="shared" si="77"/>
        <v>0</v>
      </c>
      <c r="Z99" s="10">
        <f t="shared" si="78"/>
        <v>0</v>
      </c>
      <c r="AA99" s="9">
        <f t="shared" si="79"/>
        <v>0</v>
      </c>
      <c r="AB99" s="47" t="e">
        <f t="shared" si="69"/>
        <v>#DIV/0!</v>
      </c>
      <c r="AC99" s="7">
        <f t="shared" si="70"/>
        <v>0</v>
      </c>
      <c r="AD99" s="44">
        <f t="shared" si="71"/>
        <v>0</v>
      </c>
      <c r="AE99" s="44">
        <f t="shared" si="72"/>
        <v>0</v>
      </c>
      <c r="AF99" s="44">
        <f t="shared" si="80"/>
        <v>0</v>
      </c>
      <c r="AG99" s="44">
        <f>'1 Krautuve'!AG99</f>
        <v>0</v>
      </c>
      <c r="AH99" s="61"/>
    </row>
    <row r="100" spans="2:34" x14ac:dyDescent="0.25">
      <c r="B100" s="26" t="s">
        <v>83</v>
      </c>
      <c r="C100" s="6">
        <v>405</v>
      </c>
      <c r="D100" s="25">
        <f t="shared" si="81"/>
        <v>405</v>
      </c>
      <c r="E100" s="25">
        <f t="shared" si="53"/>
        <v>518</v>
      </c>
      <c r="F100" s="2">
        <f t="shared" si="54"/>
        <v>1.1486486486486487</v>
      </c>
      <c r="G100" s="3">
        <f t="shared" si="55"/>
        <v>465.20270270270271</v>
      </c>
      <c r="H100" s="3">
        <f t="shared" si="56"/>
        <v>34.45945945945946</v>
      </c>
      <c r="I100" s="3">
        <f t="shared" si="73"/>
        <v>930.40540540540542</v>
      </c>
      <c r="J100" s="3">
        <f t="shared" si="74"/>
        <v>68.918918918918919</v>
      </c>
      <c r="K100" s="4">
        <f t="shared" si="57"/>
        <v>267956.75675675675</v>
      </c>
      <c r="L100" s="4">
        <f t="shared" si="58"/>
        <v>19848.64864864865</v>
      </c>
      <c r="M100" s="7">
        <f t="shared" si="59"/>
        <v>0</v>
      </c>
      <c r="N100" s="7">
        <f t="shared" si="60"/>
        <v>0</v>
      </c>
      <c r="O100" s="7">
        <f t="shared" si="61"/>
        <v>0</v>
      </c>
      <c r="P100" s="7">
        <f t="shared" si="75"/>
        <v>0</v>
      </c>
      <c r="Q100" s="9">
        <f t="shared" si="62"/>
        <v>0</v>
      </c>
      <c r="R100" s="9">
        <f t="shared" si="63"/>
        <v>0</v>
      </c>
      <c r="S100" s="9">
        <f t="shared" si="64"/>
        <v>0</v>
      </c>
      <c r="T100" s="1">
        <f t="shared" si="65"/>
        <v>0</v>
      </c>
      <c r="U100" s="9">
        <f t="shared" si="66"/>
        <v>0</v>
      </c>
      <c r="V100" s="9">
        <f t="shared" si="67"/>
        <v>0</v>
      </c>
      <c r="W100" s="1">
        <f t="shared" si="68"/>
        <v>0</v>
      </c>
      <c r="X100" s="9">
        <f t="shared" si="76"/>
        <v>0</v>
      </c>
      <c r="Y100" s="10">
        <f t="shared" si="77"/>
        <v>0</v>
      </c>
      <c r="Z100" s="10">
        <f t="shared" si="78"/>
        <v>0</v>
      </c>
      <c r="AA100" s="9">
        <f t="shared" si="79"/>
        <v>0</v>
      </c>
      <c r="AB100" s="47" t="e">
        <f t="shared" si="69"/>
        <v>#DIV/0!</v>
      </c>
      <c r="AC100" s="7">
        <f t="shared" si="70"/>
        <v>0</v>
      </c>
      <c r="AD100" s="44">
        <f t="shared" si="71"/>
        <v>0</v>
      </c>
      <c r="AE100" s="44">
        <f t="shared" si="72"/>
        <v>0</v>
      </c>
      <c r="AF100" s="44">
        <f t="shared" si="80"/>
        <v>0</v>
      </c>
      <c r="AG100" s="44">
        <f>'1 Krautuve'!AG100</f>
        <v>0</v>
      </c>
      <c r="AH100" s="61"/>
    </row>
    <row r="101" spans="2:34" x14ac:dyDescent="0.25">
      <c r="B101" s="26" t="s">
        <v>84</v>
      </c>
      <c r="C101" s="6">
        <v>410</v>
      </c>
      <c r="D101" s="25">
        <f t="shared" si="81"/>
        <v>409.99999999999994</v>
      </c>
      <c r="E101" s="25">
        <f t="shared" si="53"/>
        <v>523</v>
      </c>
      <c r="F101" s="2">
        <f t="shared" si="54"/>
        <v>1.1376673040152965</v>
      </c>
      <c r="G101" s="3">
        <f t="shared" si="55"/>
        <v>466.44359464627155</v>
      </c>
      <c r="H101" s="3">
        <f t="shared" si="56"/>
        <v>34.130019120458897</v>
      </c>
      <c r="I101" s="3">
        <f t="shared" si="73"/>
        <v>932.8871892925431</v>
      </c>
      <c r="J101" s="3">
        <f t="shared" si="74"/>
        <v>68.260038240917794</v>
      </c>
      <c r="K101" s="4">
        <f t="shared" si="57"/>
        <v>268671.51051625243</v>
      </c>
      <c r="L101" s="4">
        <f t="shared" si="58"/>
        <v>19658.891013384324</v>
      </c>
      <c r="M101" s="7">
        <f t="shared" si="59"/>
        <v>0</v>
      </c>
      <c r="N101" s="7">
        <f t="shared" si="60"/>
        <v>0</v>
      </c>
      <c r="O101" s="7">
        <f t="shared" si="61"/>
        <v>0</v>
      </c>
      <c r="P101" s="7">
        <f t="shared" si="75"/>
        <v>0</v>
      </c>
      <c r="Q101" s="9">
        <f t="shared" si="62"/>
        <v>0</v>
      </c>
      <c r="R101" s="9">
        <f t="shared" si="63"/>
        <v>0</v>
      </c>
      <c r="S101" s="9">
        <f t="shared" si="64"/>
        <v>0</v>
      </c>
      <c r="T101" s="1">
        <f t="shared" si="65"/>
        <v>0</v>
      </c>
      <c r="U101" s="9">
        <f t="shared" si="66"/>
        <v>0</v>
      </c>
      <c r="V101" s="9">
        <f t="shared" si="67"/>
        <v>0</v>
      </c>
      <c r="W101" s="1">
        <f t="shared" si="68"/>
        <v>0</v>
      </c>
      <c r="X101" s="9">
        <f t="shared" si="76"/>
        <v>0</v>
      </c>
      <c r="Y101" s="10">
        <f t="shared" si="77"/>
        <v>0</v>
      </c>
      <c r="Z101" s="10">
        <f t="shared" si="78"/>
        <v>0</v>
      </c>
      <c r="AA101" s="9">
        <f t="shared" si="79"/>
        <v>0</v>
      </c>
      <c r="AB101" s="47" t="e">
        <f t="shared" si="69"/>
        <v>#DIV/0!</v>
      </c>
      <c r="AC101" s="7">
        <f t="shared" si="70"/>
        <v>0</v>
      </c>
      <c r="AD101" s="44">
        <f t="shared" si="71"/>
        <v>0</v>
      </c>
      <c r="AE101" s="44">
        <f t="shared" si="72"/>
        <v>0</v>
      </c>
      <c r="AF101" s="44">
        <f t="shared" si="80"/>
        <v>0</v>
      </c>
      <c r="AG101" s="44">
        <f>'1 Krautuve'!AG101</f>
        <v>0</v>
      </c>
      <c r="AH101" s="61"/>
    </row>
    <row r="102" spans="2:34" x14ac:dyDescent="0.25">
      <c r="B102" s="26" t="s">
        <v>85</v>
      </c>
      <c r="C102" s="6">
        <v>415</v>
      </c>
      <c r="D102" s="25">
        <f t="shared" si="81"/>
        <v>415</v>
      </c>
      <c r="E102" s="25">
        <f t="shared" si="53"/>
        <v>528</v>
      </c>
      <c r="F102" s="2">
        <f t="shared" si="54"/>
        <v>1.1268939393939394</v>
      </c>
      <c r="G102" s="3">
        <f t="shared" si="55"/>
        <v>467.66098484848487</v>
      </c>
      <c r="H102" s="3">
        <f t="shared" si="56"/>
        <v>33.806818181818187</v>
      </c>
      <c r="I102" s="3">
        <f t="shared" si="73"/>
        <v>935.32196969696975</v>
      </c>
      <c r="J102" s="3">
        <f t="shared" si="74"/>
        <v>67.613636363636374</v>
      </c>
      <c r="K102" s="4">
        <f t="shared" si="57"/>
        <v>269372.72727272729</v>
      </c>
      <c r="L102" s="4">
        <f t="shared" si="58"/>
        <v>19472.727272727276</v>
      </c>
      <c r="M102" s="7">
        <f t="shared" si="59"/>
        <v>0</v>
      </c>
      <c r="N102" s="7">
        <f t="shared" si="60"/>
        <v>0</v>
      </c>
      <c r="O102" s="7">
        <f t="shared" si="61"/>
        <v>0</v>
      </c>
      <c r="P102" s="7">
        <f t="shared" si="75"/>
        <v>0</v>
      </c>
      <c r="Q102" s="9">
        <f t="shared" si="62"/>
        <v>0</v>
      </c>
      <c r="R102" s="9">
        <f t="shared" si="63"/>
        <v>0</v>
      </c>
      <c r="S102" s="9">
        <f t="shared" si="64"/>
        <v>0</v>
      </c>
      <c r="T102" s="1">
        <f t="shared" si="65"/>
        <v>0</v>
      </c>
      <c r="U102" s="9">
        <f t="shared" si="66"/>
        <v>0</v>
      </c>
      <c r="V102" s="9">
        <f t="shared" si="67"/>
        <v>0</v>
      </c>
      <c r="W102" s="1">
        <f t="shared" si="68"/>
        <v>0</v>
      </c>
      <c r="X102" s="9">
        <f t="shared" si="76"/>
        <v>0</v>
      </c>
      <c r="Y102" s="10">
        <f t="shared" si="77"/>
        <v>0</v>
      </c>
      <c r="Z102" s="10">
        <f t="shared" si="78"/>
        <v>0</v>
      </c>
      <c r="AA102" s="9">
        <f t="shared" si="79"/>
        <v>0</v>
      </c>
      <c r="AB102" s="47" t="e">
        <f t="shared" si="69"/>
        <v>#DIV/0!</v>
      </c>
      <c r="AC102" s="7">
        <f t="shared" si="70"/>
        <v>0</v>
      </c>
      <c r="AD102" s="44">
        <f t="shared" si="71"/>
        <v>0</v>
      </c>
      <c r="AE102" s="44">
        <f t="shared" si="72"/>
        <v>0</v>
      </c>
      <c r="AF102" s="44">
        <f t="shared" si="80"/>
        <v>0</v>
      </c>
      <c r="AG102" s="44">
        <f>'1 Krautuve'!AG102</f>
        <v>0</v>
      </c>
      <c r="AH102" s="61"/>
    </row>
    <row r="103" spans="2:34" x14ac:dyDescent="0.25">
      <c r="B103" s="26" t="s">
        <v>86</v>
      </c>
      <c r="C103" s="6">
        <v>420</v>
      </c>
      <c r="D103" s="25">
        <f t="shared" si="81"/>
        <v>420</v>
      </c>
      <c r="E103" s="25">
        <f t="shared" si="53"/>
        <v>533</v>
      </c>
      <c r="F103" s="2">
        <f t="shared" si="54"/>
        <v>1.1163227016885553</v>
      </c>
      <c r="G103" s="3">
        <f t="shared" si="55"/>
        <v>468.85553470919325</v>
      </c>
      <c r="H103" s="3">
        <f t="shared" si="56"/>
        <v>33.489681050656657</v>
      </c>
      <c r="I103" s="3">
        <f t="shared" si="73"/>
        <v>937.7110694183865</v>
      </c>
      <c r="J103" s="3">
        <f t="shared" si="74"/>
        <v>66.979362101313313</v>
      </c>
      <c r="K103" s="4">
        <f t="shared" si="57"/>
        <v>270060.78799249529</v>
      </c>
      <c r="L103" s="4">
        <f t="shared" si="58"/>
        <v>19290.056285178234</v>
      </c>
      <c r="M103" s="7">
        <f t="shared" si="59"/>
        <v>0</v>
      </c>
      <c r="N103" s="7">
        <f t="shared" si="60"/>
        <v>0</v>
      </c>
      <c r="O103" s="7">
        <f t="shared" si="61"/>
        <v>0</v>
      </c>
      <c r="P103" s="7">
        <f t="shared" si="75"/>
        <v>0</v>
      </c>
      <c r="Q103" s="9">
        <f t="shared" si="62"/>
        <v>0</v>
      </c>
      <c r="R103" s="9">
        <f t="shared" si="63"/>
        <v>0</v>
      </c>
      <c r="S103" s="9">
        <f t="shared" si="64"/>
        <v>0</v>
      </c>
      <c r="T103" s="1">
        <f t="shared" si="65"/>
        <v>0</v>
      </c>
      <c r="U103" s="9">
        <f t="shared" si="66"/>
        <v>0</v>
      </c>
      <c r="V103" s="9">
        <f t="shared" si="67"/>
        <v>0</v>
      </c>
      <c r="W103" s="1">
        <f t="shared" si="68"/>
        <v>0</v>
      </c>
      <c r="X103" s="9">
        <f t="shared" si="76"/>
        <v>0</v>
      </c>
      <c r="Y103" s="10">
        <f t="shared" si="77"/>
        <v>0</v>
      </c>
      <c r="Z103" s="10">
        <f t="shared" si="78"/>
        <v>0</v>
      </c>
      <c r="AA103" s="9">
        <f t="shared" si="79"/>
        <v>0</v>
      </c>
      <c r="AB103" s="47" t="e">
        <f t="shared" si="69"/>
        <v>#DIV/0!</v>
      </c>
      <c r="AC103" s="7">
        <f t="shared" si="70"/>
        <v>0</v>
      </c>
      <c r="AD103" s="44">
        <f t="shared" si="71"/>
        <v>0</v>
      </c>
      <c r="AE103" s="44">
        <f t="shared" si="72"/>
        <v>0</v>
      </c>
      <c r="AF103" s="44">
        <f t="shared" si="80"/>
        <v>0</v>
      </c>
      <c r="AG103" s="44">
        <f>'1 Krautuve'!AG103</f>
        <v>0</v>
      </c>
      <c r="AH103" s="61"/>
    </row>
    <row r="104" spans="2:34" x14ac:dyDescent="0.25">
      <c r="B104" s="26" t="s">
        <v>87</v>
      </c>
      <c r="C104" s="6">
        <v>425</v>
      </c>
      <c r="D104" s="25">
        <f t="shared" si="81"/>
        <v>425</v>
      </c>
      <c r="E104" s="25">
        <f t="shared" si="53"/>
        <v>538</v>
      </c>
      <c r="F104" s="2">
        <f t="shared" si="54"/>
        <v>1.1059479553903346</v>
      </c>
      <c r="G104" s="3">
        <f t="shared" si="55"/>
        <v>470.02788104089223</v>
      </c>
      <c r="H104" s="3">
        <f t="shared" si="56"/>
        <v>33.17843866171004</v>
      </c>
      <c r="I104" s="3">
        <f t="shared" si="73"/>
        <v>940.05576208178445</v>
      </c>
      <c r="J104" s="3">
        <f t="shared" si="74"/>
        <v>66.356877323420079</v>
      </c>
      <c r="K104" s="4">
        <f t="shared" si="57"/>
        <v>270736.05947955395</v>
      </c>
      <c r="L104" s="4">
        <f t="shared" si="58"/>
        <v>19110.780669144984</v>
      </c>
      <c r="M104" s="7">
        <f t="shared" si="59"/>
        <v>0</v>
      </c>
      <c r="N104" s="7">
        <f t="shared" si="60"/>
        <v>0</v>
      </c>
      <c r="O104" s="7">
        <f t="shared" si="61"/>
        <v>0</v>
      </c>
      <c r="P104" s="7">
        <f t="shared" si="75"/>
        <v>0</v>
      </c>
      <c r="Q104" s="9">
        <f t="shared" si="62"/>
        <v>0</v>
      </c>
      <c r="R104" s="9">
        <f t="shared" si="63"/>
        <v>0</v>
      </c>
      <c r="S104" s="9">
        <f t="shared" si="64"/>
        <v>0</v>
      </c>
      <c r="T104" s="1">
        <f t="shared" si="65"/>
        <v>0</v>
      </c>
      <c r="U104" s="9">
        <f t="shared" si="66"/>
        <v>0</v>
      </c>
      <c r="V104" s="9">
        <f t="shared" si="67"/>
        <v>0</v>
      </c>
      <c r="W104" s="1">
        <f t="shared" si="68"/>
        <v>0</v>
      </c>
      <c r="X104" s="9">
        <f t="shared" si="76"/>
        <v>0</v>
      </c>
      <c r="Y104" s="10">
        <f t="shared" si="77"/>
        <v>0</v>
      </c>
      <c r="Z104" s="10">
        <f t="shared" si="78"/>
        <v>0</v>
      </c>
      <c r="AA104" s="9">
        <f t="shared" si="79"/>
        <v>0</v>
      </c>
      <c r="AB104" s="47" t="e">
        <f t="shared" si="69"/>
        <v>#DIV/0!</v>
      </c>
      <c r="AC104" s="7">
        <f t="shared" si="70"/>
        <v>0</v>
      </c>
      <c r="AD104" s="44">
        <f t="shared" si="71"/>
        <v>0</v>
      </c>
      <c r="AE104" s="44">
        <f t="shared" si="72"/>
        <v>0</v>
      </c>
      <c r="AF104" s="44">
        <f t="shared" si="80"/>
        <v>0</v>
      </c>
      <c r="AG104" s="44">
        <f>'1 Krautuve'!AG104</f>
        <v>0</v>
      </c>
      <c r="AH104" s="61"/>
    </row>
    <row r="105" spans="2:34" x14ac:dyDescent="0.25">
      <c r="B105" s="26" t="s">
        <v>88</v>
      </c>
      <c r="C105" s="6">
        <v>430</v>
      </c>
      <c r="D105" s="25">
        <f t="shared" si="81"/>
        <v>430</v>
      </c>
      <c r="E105" s="25">
        <f t="shared" si="53"/>
        <v>543</v>
      </c>
      <c r="F105" s="2">
        <f t="shared" si="54"/>
        <v>1.0957642725598526</v>
      </c>
      <c r="G105" s="3">
        <f t="shared" si="55"/>
        <v>471.17863720073666</v>
      </c>
      <c r="H105" s="3">
        <f t="shared" si="56"/>
        <v>32.872928176795583</v>
      </c>
      <c r="I105" s="3">
        <f t="shared" si="73"/>
        <v>942.35727440147332</v>
      </c>
      <c r="J105" s="3">
        <f t="shared" si="74"/>
        <v>65.745856353591165</v>
      </c>
      <c r="K105" s="4">
        <f t="shared" si="57"/>
        <v>271398.89502762433</v>
      </c>
      <c r="L105" s="4">
        <f t="shared" si="58"/>
        <v>18934.806629834256</v>
      </c>
      <c r="M105" s="7">
        <f t="shared" si="59"/>
        <v>0</v>
      </c>
      <c r="N105" s="7">
        <f t="shared" si="60"/>
        <v>0</v>
      </c>
      <c r="O105" s="7">
        <f t="shared" si="61"/>
        <v>0</v>
      </c>
      <c r="P105" s="7">
        <f t="shared" si="75"/>
        <v>0</v>
      </c>
      <c r="Q105" s="9">
        <f t="shared" si="62"/>
        <v>0</v>
      </c>
      <c r="R105" s="9">
        <f t="shared" si="63"/>
        <v>0</v>
      </c>
      <c r="S105" s="9">
        <f t="shared" si="64"/>
        <v>0</v>
      </c>
      <c r="T105" s="1">
        <f t="shared" si="65"/>
        <v>0</v>
      </c>
      <c r="U105" s="9">
        <f t="shared" si="66"/>
        <v>0</v>
      </c>
      <c r="V105" s="9">
        <f t="shared" si="67"/>
        <v>0</v>
      </c>
      <c r="W105" s="1">
        <f t="shared" si="68"/>
        <v>0</v>
      </c>
      <c r="X105" s="9">
        <f t="shared" si="76"/>
        <v>0</v>
      </c>
      <c r="Y105" s="10">
        <f t="shared" si="77"/>
        <v>0</v>
      </c>
      <c r="Z105" s="10">
        <f t="shared" si="78"/>
        <v>0</v>
      </c>
      <c r="AA105" s="9">
        <f t="shared" si="79"/>
        <v>0</v>
      </c>
      <c r="AB105" s="47" t="e">
        <f t="shared" si="69"/>
        <v>#DIV/0!</v>
      </c>
      <c r="AC105" s="7">
        <f t="shared" si="70"/>
        <v>0</v>
      </c>
      <c r="AD105" s="44">
        <f t="shared" si="71"/>
        <v>0</v>
      </c>
      <c r="AE105" s="44">
        <f t="shared" si="72"/>
        <v>0</v>
      </c>
      <c r="AF105" s="44">
        <f t="shared" si="80"/>
        <v>0</v>
      </c>
      <c r="AG105" s="44">
        <f>'1 Krautuve'!AG105</f>
        <v>0</v>
      </c>
      <c r="AH105" s="61"/>
    </row>
    <row r="106" spans="2:34" x14ac:dyDescent="0.25">
      <c r="B106" s="26" t="s">
        <v>89</v>
      </c>
      <c r="C106" s="6">
        <v>435</v>
      </c>
      <c r="D106" s="25">
        <f t="shared" si="81"/>
        <v>435</v>
      </c>
      <c r="E106" s="25">
        <f t="shared" si="53"/>
        <v>548</v>
      </c>
      <c r="F106" s="2">
        <f t="shared" si="54"/>
        <v>1.0857664233576643</v>
      </c>
      <c r="G106" s="3">
        <f t="shared" si="55"/>
        <v>472.30839416058393</v>
      </c>
      <c r="H106" s="3">
        <f t="shared" si="56"/>
        <v>32.572992700729927</v>
      </c>
      <c r="I106" s="3">
        <f t="shared" si="73"/>
        <v>944.61678832116786</v>
      </c>
      <c r="J106" s="3">
        <f t="shared" si="74"/>
        <v>65.145985401459853</v>
      </c>
      <c r="K106" s="4">
        <f t="shared" si="57"/>
        <v>272049.63503649633</v>
      </c>
      <c r="L106" s="4">
        <f t="shared" si="58"/>
        <v>18762.043795620437</v>
      </c>
      <c r="M106" s="7">
        <f t="shared" si="59"/>
        <v>0</v>
      </c>
      <c r="N106" s="7">
        <f t="shared" si="60"/>
        <v>0</v>
      </c>
      <c r="O106" s="7">
        <f t="shared" si="61"/>
        <v>0</v>
      </c>
      <c r="P106" s="7">
        <f t="shared" si="75"/>
        <v>0</v>
      </c>
      <c r="Q106" s="9">
        <f t="shared" si="62"/>
        <v>0</v>
      </c>
      <c r="R106" s="9">
        <f t="shared" si="63"/>
        <v>0</v>
      </c>
      <c r="S106" s="9">
        <f t="shared" si="64"/>
        <v>0</v>
      </c>
      <c r="T106" s="1">
        <f t="shared" si="65"/>
        <v>0</v>
      </c>
      <c r="U106" s="9">
        <f t="shared" si="66"/>
        <v>0</v>
      </c>
      <c r="V106" s="9">
        <f t="shared" si="67"/>
        <v>0</v>
      </c>
      <c r="W106" s="1">
        <f t="shared" si="68"/>
        <v>0</v>
      </c>
      <c r="X106" s="9">
        <f t="shared" si="76"/>
        <v>0</v>
      </c>
      <c r="Y106" s="10">
        <f t="shared" si="77"/>
        <v>0</v>
      </c>
      <c r="Z106" s="10">
        <f t="shared" si="78"/>
        <v>0</v>
      </c>
      <c r="AA106" s="9">
        <f t="shared" si="79"/>
        <v>0</v>
      </c>
      <c r="AB106" s="47" t="e">
        <f t="shared" si="69"/>
        <v>#DIV/0!</v>
      </c>
      <c r="AC106" s="7">
        <f t="shared" si="70"/>
        <v>0</v>
      </c>
      <c r="AD106" s="44">
        <f t="shared" si="71"/>
        <v>0</v>
      </c>
      <c r="AE106" s="44">
        <f t="shared" si="72"/>
        <v>0</v>
      </c>
      <c r="AF106" s="44">
        <f t="shared" si="80"/>
        <v>0</v>
      </c>
      <c r="AG106" s="44">
        <f>'1 Krautuve'!AG106</f>
        <v>0</v>
      </c>
      <c r="AH106" s="61"/>
    </row>
    <row r="107" spans="2:34" x14ac:dyDescent="0.25">
      <c r="B107" s="26" t="s">
        <v>90</v>
      </c>
      <c r="C107" s="6">
        <v>440</v>
      </c>
      <c r="D107" s="25">
        <f t="shared" si="81"/>
        <v>439.99999999999994</v>
      </c>
      <c r="E107" s="25">
        <f t="shared" si="53"/>
        <v>553</v>
      </c>
      <c r="F107" s="2">
        <f t="shared" si="54"/>
        <v>1.0759493670886076</v>
      </c>
      <c r="G107" s="3">
        <f t="shared" si="55"/>
        <v>473.41772151898732</v>
      </c>
      <c r="H107" s="3">
        <f t="shared" si="56"/>
        <v>32.278481012658226</v>
      </c>
      <c r="I107" s="3">
        <f t="shared" si="73"/>
        <v>946.83544303797464</v>
      </c>
      <c r="J107" s="3">
        <f t="shared" si="74"/>
        <v>64.556962025316452</v>
      </c>
      <c r="K107" s="4">
        <f t="shared" si="57"/>
        <v>272688.60759493668</v>
      </c>
      <c r="L107" s="4">
        <f t="shared" si="58"/>
        <v>18592.405063291139</v>
      </c>
      <c r="M107" s="7">
        <f t="shared" si="59"/>
        <v>0</v>
      </c>
      <c r="N107" s="7">
        <f t="shared" si="60"/>
        <v>0</v>
      </c>
      <c r="O107" s="7">
        <f t="shared" si="61"/>
        <v>0</v>
      </c>
      <c r="P107" s="7">
        <f t="shared" si="75"/>
        <v>0</v>
      </c>
      <c r="Q107" s="9">
        <f t="shared" si="62"/>
        <v>0</v>
      </c>
      <c r="R107" s="9">
        <f t="shared" si="63"/>
        <v>0</v>
      </c>
      <c r="S107" s="9">
        <f t="shared" si="64"/>
        <v>0</v>
      </c>
      <c r="T107" s="1">
        <f t="shared" si="65"/>
        <v>0</v>
      </c>
      <c r="U107" s="9">
        <f t="shared" si="66"/>
        <v>0</v>
      </c>
      <c r="V107" s="9">
        <f t="shared" si="67"/>
        <v>0</v>
      </c>
      <c r="W107" s="1">
        <f t="shared" si="68"/>
        <v>0</v>
      </c>
      <c r="X107" s="9">
        <f t="shared" si="76"/>
        <v>0</v>
      </c>
      <c r="Y107" s="10">
        <f t="shared" si="77"/>
        <v>0</v>
      </c>
      <c r="Z107" s="10">
        <f t="shared" si="78"/>
        <v>0</v>
      </c>
      <c r="AA107" s="9">
        <f t="shared" si="79"/>
        <v>0</v>
      </c>
      <c r="AB107" s="47" t="e">
        <f t="shared" si="69"/>
        <v>#DIV/0!</v>
      </c>
      <c r="AC107" s="7">
        <f t="shared" si="70"/>
        <v>0</v>
      </c>
      <c r="AD107" s="44">
        <f t="shared" si="71"/>
        <v>0</v>
      </c>
      <c r="AE107" s="44">
        <f t="shared" si="72"/>
        <v>0</v>
      </c>
      <c r="AF107" s="44">
        <f t="shared" si="80"/>
        <v>0</v>
      </c>
      <c r="AG107" s="44">
        <f>'1 Krautuve'!AG107</f>
        <v>0</v>
      </c>
      <c r="AH107" s="61"/>
    </row>
    <row r="108" spans="2:34" x14ac:dyDescent="0.25">
      <c r="B108" s="26" t="s">
        <v>91</v>
      </c>
      <c r="C108" s="6">
        <v>445</v>
      </c>
      <c r="D108" s="25">
        <f t="shared" si="81"/>
        <v>445</v>
      </c>
      <c r="E108" s="25">
        <f t="shared" si="53"/>
        <v>558</v>
      </c>
      <c r="F108" s="2">
        <f t="shared" si="54"/>
        <v>1.0663082437275986</v>
      </c>
      <c r="G108" s="3">
        <f t="shared" si="55"/>
        <v>474.50716845878139</v>
      </c>
      <c r="H108" s="3">
        <f t="shared" si="56"/>
        <v>31.989247311827956</v>
      </c>
      <c r="I108" s="3">
        <f t="shared" si="73"/>
        <v>949.01433691756279</v>
      </c>
      <c r="J108" s="3">
        <f t="shared" si="74"/>
        <v>63.978494623655912</v>
      </c>
      <c r="K108" s="4">
        <f t="shared" si="57"/>
        <v>273316.12903225806</v>
      </c>
      <c r="L108" s="4">
        <f t="shared" si="58"/>
        <v>18425.806451612902</v>
      </c>
      <c r="M108" s="7">
        <f t="shared" si="59"/>
        <v>0</v>
      </c>
      <c r="N108" s="7">
        <f t="shared" si="60"/>
        <v>0</v>
      </c>
      <c r="O108" s="7">
        <f t="shared" si="61"/>
        <v>0</v>
      </c>
      <c r="P108" s="7">
        <f t="shared" si="75"/>
        <v>0</v>
      </c>
      <c r="Q108" s="9">
        <f t="shared" si="62"/>
        <v>0</v>
      </c>
      <c r="R108" s="9">
        <f t="shared" si="63"/>
        <v>0</v>
      </c>
      <c r="S108" s="9">
        <f t="shared" si="64"/>
        <v>0</v>
      </c>
      <c r="T108" s="1">
        <f t="shared" si="65"/>
        <v>0</v>
      </c>
      <c r="U108" s="9">
        <f t="shared" si="66"/>
        <v>0</v>
      </c>
      <c r="V108" s="9">
        <f t="shared" si="67"/>
        <v>0</v>
      </c>
      <c r="W108" s="1">
        <f t="shared" si="68"/>
        <v>0</v>
      </c>
      <c r="X108" s="9">
        <f t="shared" si="76"/>
        <v>0</v>
      </c>
      <c r="Y108" s="10">
        <f t="shared" si="77"/>
        <v>0</v>
      </c>
      <c r="Z108" s="10">
        <f t="shared" si="78"/>
        <v>0</v>
      </c>
      <c r="AA108" s="9">
        <f t="shared" si="79"/>
        <v>0</v>
      </c>
      <c r="AB108" s="47" t="e">
        <f t="shared" si="69"/>
        <v>#DIV/0!</v>
      </c>
      <c r="AC108" s="7">
        <f t="shared" si="70"/>
        <v>0</v>
      </c>
      <c r="AD108" s="44">
        <f t="shared" si="71"/>
        <v>0</v>
      </c>
      <c r="AE108" s="44">
        <f t="shared" si="72"/>
        <v>0</v>
      </c>
      <c r="AF108" s="44">
        <f t="shared" si="80"/>
        <v>0</v>
      </c>
      <c r="AG108" s="44">
        <f>'1 Krautuve'!AG108</f>
        <v>0</v>
      </c>
      <c r="AH108" s="61"/>
    </row>
    <row r="109" spans="2:34" x14ac:dyDescent="0.25">
      <c r="B109" s="26" t="s">
        <v>92</v>
      </c>
      <c r="C109" s="6">
        <v>450</v>
      </c>
      <c r="D109" s="25">
        <f t="shared" si="81"/>
        <v>450</v>
      </c>
      <c r="E109" s="25">
        <f t="shared" si="53"/>
        <v>563</v>
      </c>
      <c r="F109" s="2">
        <f t="shared" si="54"/>
        <v>1.0568383658969804</v>
      </c>
      <c r="G109" s="3">
        <f t="shared" si="55"/>
        <v>475.57726465364118</v>
      </c>
      <c r="H109" s="3">
        <f t="shared" si="56"/>
        <v>31.705150976909412</v>
      </c>
      <c r="I109" s="3">
        <f t="shared" si="73"/>
        <v>951.15452930728236</v>
      </c>
      <c r="J109" s="3">
        <f t="shared" si="74"/>
        <v>63.410301953818824</v>
      </c>
      <c r="K109" s="4">
        <f t="shared" si="57"/>
        <v>273932.50444049732</v>
      </c>
      <c r="L109" s="4">
        <f t="shared" si="58"/>
        <v>18262.166962699823</v>
      </c>
      <c r="M109" s="7">
        <f t="shared" si="59"/>
        <v>0</v>
      </c>
      <c r="N109" s="7">
        <f t="shared" si="60"/>
        <v>0</v>
      </c>
      <c r="O109" s="7">
        <f t="shared" si="61"/>
        <v>0</v>
      </c>
      <c r="P109" s="7">
        <f t="shared" si="75"/>
        <v>0</v>
      </c>
      <c r="Q109" s="9">
        <f t="shared" si="62"/>
        <v>0</v>
      </c>
      <c r="R109" s="9">
        <f t="shared" si="63"/>
        <v>0</v>
      </c>
      <c r="S109" s="9">
        <f t="shared" si="64"/>
        <v>0</v>
      </c>
      <c r="T109" s="1">
        <f t="shared" si="65"/>
        <v>0</v>
      </c>
      <c r="U109" s="9">
        <f t="shared" si="66"/>
        <v>0</v>
      </c>
      <c r="V109" s="9">
        <f t="shared" si="67"/>
        <v>0</v>
      </c>
      <c r="W109" s="1">
        <f t="shared" si="68"/>
        <v>0</v>
      </c>
      <c r="X109" s="9">
        <f t="shared" si="76"/>
        <v>0</v>
      </c>
      <c r="Y109" s="10">
        <f t="shared" si="77"/>
        <v>0</v>
      </c>
      <c r="Z109" s="10">
        <f t="shared" si="78"/>
        <v>0</v>
      </c>
      <c r="AA109" s="9">
        <f t="shared" si="79"/>
        <v>0</v>
      </c>
      <c r="AB109" s="47" t="e">
        <f t="shared" si="69"/>
        <v>#DIV/0!</v>
      </c>
      <c r="AC109" s="7">
        <f t="shared" si="70"/>
        <v>0</v>
      </c>
      <c r="AD109" s="44">
        <f t="shared" si="71"/>
        <v>0</v>
      </c>
      <c r="AE109" s="44">
        <f t="shared" si="72"/>
        <v>0</v>
      </c>
      <c r="AF109" s="44">
        <f t="shared" si="80"/>
        <v>0</v>
      </c>
      <c r="AG109" s="44">
        <f>'1 Krautuve'!AG109</f>
        <v>0</v>
      </c>
      <c r="AH109" s="61"/>
    </row>
    <row r="110" spans="2:34" x14ac:dyDescent="0.25">
      <c r="B110" s="26" t="s">
        <v>93</v>
      </c>
      <c r="C110" s="6">
        <v>455</v>
      </c>
      <c r="D110" s="25">
        <f t="shared" si="81"/>
        <v>455</v>
      </c>
      <c r="E110" s="25">
        <f t="shared" si="53"/>
        <v>568</v>
      </c>
      <c r="F110" s="2">
        <f t="shared" si="54"/>
        <v>1.0475352112676057</v>
      </c>
      <c r="G110" s="3">
        <f t="shared" si="55"/>
        <v>476.62852112676063</v>
      </c>
      <c r="H110" s="3">
        <f t="shared" si="56"/>
        <v>31.426056338028172</v>
      </c>
      <c r="I110" s="3">
        <f t="shared" si="73"/>
        <v>953.25704225352126</v>
      </c>
      <c r="J110" s="3">
        <f t="shared" si="74"/>
        <v>62.852112676056343</v>
      </c>
      <c r="K110" s="4">
        <f t="shared" si="57"/>
        <v>274538.02816901414</v>
      </c>
      <c r="L110" s="4">
        <f t="shared" si="58"/>
        <v>18101.408450704228</v>
      </c>
      <c r="M110" s="7">
        <f t="shared" si="59"/>
        <v>0</v>
      </c>
      <c r="N110" s="7">
        <f t="shared" si="60"/>
        <v>0</v>
      </c>
      <c r="O110" s="7">
        <f t="shared" si="61"/>
        <v>0</v>
      </c>
      <c r="P110" s="7">
        <f t="shared" si="75"/>
        <v>0</v>
      </c>
      <c r="Q110" s="9">
        <f t="shared" si="62"/>
        <v>0</v>
      </c>
      <c r="R110" s="9">
        <f t="shared" si="63"/>
        <v>0</v>
      </c>
      <c r="S110" s="9">
        <f t="shared" si="64"/>
        <v>0</v>
      </c>
      <c r="T110" s="1">
        <f t="shared" si="65"/>
        <v>0</v>
      </c>
      <c r="U110" s="9">
        <f t="shared" si="66"/>
        <v>0</v>
      </c>
      <c r="V110" s="9">
        <f t="shared" si="67"/>
        <v>0</v>
      </c>
      <c r="W110" s="1">
        <f t="shared" si="68"/>
        <v>0</v>
      </c>
      <c r="X110" s="9">
        <f t="shared" si="76"/>
        <v>0</v>
      </c>
      <c r="Y110" s="10">
        <f t="shared" si="77"/>
        <v>0</v>
      </c>
      <c r="Z110" s="10">
        <f t="shared" si="78"/>
        <v>0</v>
      </c>
      <c r="AA110" s="9">
        <f t="shared" si="79"/>
        <v>0</v>
      </c>
      <c r="AB110" s="47" t="e">
        <f t="shared" si="69"/>
        <v>#DIV/0!</v>
      </c>
      <c r="AC110" s="7">
        <f t="shared" si="70"/>
        <v>0</v>
      </c>
      <c r="AD110" s="44">
        <f t="shared" si="71"/>
        <v>0</v>
      </c>
      <c r="AE110" s="44">
        <f t="shared" si="72"/>
        <v>0</v>
      </c>
      <c r="AF110" s="44">
        <f t="shared" si="80"/>
        <v>0</v>
      </c>
      <c r="AG110" s="44">
        <f>'1 Krautuve'!AG110</f>
        <v>0</v>
      </c>
      <c r="AH110" s="61"/>
    </row>
    <row r="111" spans="2:34" x14ac:dyDescent="0.25">
      <c r="B111" s="26" t="s">
        <v>94</v>
      </c>
      <c r="C111" s="6">
        <v>460</v>
      </c>
      <c r="D111" s="25">
        <f t="shared" si="81"/>
        <v>460</v>
      </c>
      <c r="E111" s="25">
        <f t="shared" si="53"/>
        <v>573</v>
      </c>
      <c r="F111" s="2">
        <f t="shared" si="54"/>
        <v>1.0383944153577662</v>
      </c>
      <c r="G111" s="3">
        <f t="shared" si="55"/>
        <v>477.66143106457247</v>
      </c>
      <c r="H111" s="3">
        <f t="shared" si="56"/>
        <v>31.151832460732987</v>
      </c>
      <c r="I111" s="3">
        <f t="shared" si="73"/>
        <v>955.32286212914494</v>
      </c>
      <c r="J111" s="3">
        <f t="shared" si="74"/>
        <v>62.303664921465973</v>
      </c>
      <c r="K111" s="4">
        <f t="shared" si="57"/>
        <v>275132.98429319373</v>
      </c>
      <c r="L111" s="4">
        <f t="shared" si="58"/>
        <v>17943.455497382201</v>
      </c>
      <c r="M111" s="7">
        <f t="shared" si="59"/>
        <v>0</v>
      </c>
      <c r="N111" s="7">
        <f t="shared" si="60"/>
        <v>0</v>
      </c>
      <c r="O111" s="7">
        <f t="shared" si="61"/>
        <v>0</v>
      </c>
      <c r="P111" s="7">
        <f t="shared" si="75"/>
        <v>0</v>
      </c>
      <c r="Q111" s="9">
        <f t="shared" si="62"/>
        <v>0</v>
      </c>
      <c r="R111" s="9">
        <f t="shared" si="63"/>
        <v>0</v>
      </c>
      <c r="S111" s="9">
        <f t="shared" si="64"/>
        <v>0</v>
      </c>
      <c r="T111" s="1">
        <f t="shared" si="65"/>
        <v>0</v>
      </c>
      <c r="U111" s="9">
        <f t="shared" si="66"/>
        <v>0</v>
      </c>
      <c r="V111" s="9">
        <f t="shared" si="67"/>
        <v>0</v>
      </c>
      <c r="W111" s="1">
        <f t="shared" si="68"/>
        <v>0</v>
      </c>
      <c r="X111" s="9">
        <f t="shared" si="76"/>
        <v>0</v>
      </c>
      <c r="Y111" s="10">
        <f t="shared" si="77"/>
        <v>0</v>
      </c>
      <c r="Z111" s="10">
        <f t="shared" si="78"/>
        <v>0</v>
      </c>
      <c r="AA111" s="9">
        <f t="shared" si="79"/>
        <v>0</v>
      </c>
      <c r="AB111" s="47" t="e">
        <f t="shared" si="69"/>
        <v>#DIV/0!</v>
      </c>
      <c r="AC111" s="7">
        <f t="shared" si="70"/>
        <v>0</v>
      </c>
      <c r="AD111" s="44">
        <f t="shared" si="71"/>
        <v>0</v>
      </c>
      <c r="AE111" s="44">
        <f t="shared" si="72"/>
        <v>0</v>
      </c>
      <c r="AF111" s="44">
        <f t="shared" si="80"/>
        <v>0</v>
      </c>
      <c r="AG111" s="44">
        <f>'1 Krautuve'!AG111</f>
        <v>0</v>
      </c>
      <c r="AH111" s="61"/>
    </row>
    <row r="112" spans="2:34" x14ac:dyDescent="0.25">
      <c r="B112" s="26" t="s">
        <v>95</v>
      </c>
      <c r="C112" s="6">
        <v>465</v>
      </c>
      <c r="D112" s="25">
        <f t="shared" si="81"/>
        <v>465</v>
      </c>
      <c r="E112" s="25">
        <f t="shared" si="53"/>
        <v>578</v>
      </c>
      <c r="F112" s="2">
        <f t="shared" si="54"/>
        <v>1.0294117647058822</v>
      </c>
      <c r="G112" s="3">
        <f t="shared" si="55"/>
        <v>478.67647058823525</v>
      </c>
      <c r="H112" s="3">
        <f t="shared" si="56"/>
        <v>30.882352941176467</v>
      </c>
      <c r="I112" s="3">
        <f t="shared" si="73"/>
        <v>957.35294117647049</v>
      </c>
      <c r="J112" s="3">
        <f t="shared" si="74"/>
        <v>61.764705882352935</v>
      </c>
      <c r="K112" s="4">
        <f t="shared" si="57"/>
        <v>275717.6470588235</v>
      </c>
      <c r="L112" s="4">
        <f t="shared" si="58"/>
        <v>17788.235294117647</v>
      </c>
      <c r="M112" s="7">
        <f t="shared" si="59"/>
        <v>0</v>
      </c>
      <c r="N112" s="7">
        <f t="shared" si="60"/>
        <v>0</v>
      </c>
      <c r="O112" s="7">
        <f t="shared" si="61"/>
        <v>0</v>
      </c>
      <c r="P112" s="7">
        <f t="shared" si="75"/>
        <v>0</v>
      </c>
      <c r="Q112" s="9">
        <f t="shared" si="62"/>
        <v>0</v>
      </c>
      <c r="R112" s="9">
        <f t="shared" si="63"/>
        <v>0</v>
      </c>
      <c r="S112" s="9">
        <f t="shared" si="64"/>
        <v>0</v>
      </c>
      <c r="T112" s="1">
        <f t="shared" si="65"/>
        <v>0</v>
      </c>
      <c r="U112" s="9">
        <f t="shared" si="66"/>
        <v>0</v>
      </c>
      <c r="V112" s="9">
        <f t="shared" si="67"/>
        <v>0</v>
      </c>
      <c r="W112" s="1">
        <f t="shared" si="68"/>
        <v>0</v>
      </c>
      <c r="X112" s="9">
        <f t="shared" si="76"/>
        <v>0</v>
      </c>
      <c r="Y112" s="10">
        <f t="shared" si="77"/>
        <v>0</v>
      </c>
      <c r="Z112" s="10">
        <f t="shared" si="78"/>
        <v>0</v>
      </c>
      <c r="AA112" s="9">
        <f t="shared" si="79"/>
        <v>0</v>
      </c>
      <c r="AB112" s="47" t="e">
        <f t="shared" si="69"/>
        <v>#DIV/0!</v>
      </c>
      <c r="AC112" s="7">
        <f t="shared" si="70"/>
        <v>0</v>
      </c>
      <c r="AD112" s="44">
        <f t="shared" si="71"/>
        <v>0</v>
      </c>
      <c r="AE112" s="44">
        <f t="shared" si="72"/>
        <v>0</v>
      </c>
      <c r="AF112" s="44">
        <f t="shared" si="80"/>
        <v>0</v>
      </c>
      <c r="AG112" s="44">
        <f>'1 Krautuve'!AG112</f>
        <v>0</v>
      </c>
      <c r="AH112" s="61"/>
    </row>
    <row r="113" spans="2:34" x14ac:dyDescent="0.25">
      <c r="B113" s="26" t="s">
        <v>96</v>
      </c>
      <c r="C113" s="6">
        <v>470</v>
      </c>
      <c r="D113" s="25">
        <f t="shared" si="81"/>
        <v>469.99999999999994</v>
      </c>
      <c r="E113" s="25">
        <f t="shared" si="53"/>
        <v>583</v>
      </c>
      <c r="F113" s="2">
        <f t="shared" si="54"/>
        <v>1.0205831903945111</v>
      </c>
      <c r="G113" s="3">
        <f t="shared" si="55"/>
        <v>479.67409948542019</v>
      </c>
      <c r="H113" s="3">
        <f t="shared" si="56"/>
        <v>30.617495711835332</v>
      </c>
      <c r="I113" s="3">
        <f t="shared" si="73"/>
        <v>959.34819897084037</v>
      </c>
      <c r="J113" s="3">
        <f t="shared" si="74"/>
        <v>61.234991423670664</v>
      </c>
      <c r="K113" s="4">
        <f t="shared" si="57"/>
        <v>276292.28130360204</v>
      </c>
      <c r="L113" s="4">
        <f t="shared" si="58"/>
        <v>17635.67753001715</v>
      </c>
      <c r="M113" s="7">
        <f t="shared" si="59"/>
        <v>0</v>
      </c>
      <c r="N113" s="7">
        <f t="shared" si="60"/>
        <v>0</v>
      </c>
      <c r="O113" s="7">
        <f t="shared" si="61"/>
        <v>0</v>
      </c>
      <c r="P113" s="7">
        <f t="shared" si="75"/>
        <v>0</v>
      </c>
      <c r="Q113" s="9">
        <f t="shared" si="62"/>
        <v>0</v>
      </c>
      <c r="R113" s="9">
        <f t="shared" si="63"/>
        <v>0</v>
      </c>
      <c r="S113" s="9">
        <f t="shared" si="64"/>
        <v>0</v>
      </c>
      <c r="T113" s="1">
        <f t="shared" si="65"/>
        <v>0</v>
      </c>
      <c r="U113" s="9">
        <f t="shared" si="66"/>
        <v>0</v>
      </c>
      <c r="V113" s="9">
        <f t="shared" si="67"/>
        <v>0</v>
      </c>
      <c r="W113" s="1">
        <f t="shared" si="68"/>
        <v>0</v>
      </c>
      <c r="X113" s="9">
        <f t="shared" si="76"/>
        <v>0</v>
      </c>
      <c r="Y113" s="10">
        <f t="shared" si="77"/>
        <v>0</v>
      </c>
      <c r="Z113" s="10">
        <f t="shared" si="78"/>
        <v>0</v>
      </c>
      <c r="AA113" s="9">
        <f t="shared" si="79"/>
        <v>0</v>
      </c>
      <c r="AB113" s="47" t="e">
        <f t="shared" si="69"/>
        <v>#DIV/0!</v>
      </c>
      <c r="AC113" s="7">
        <f t="shared" si="70"/>
        <v>0</v>
      </c>
      <c r="AD113" s="44">
        <f t="shared" si="71"/>
        <v>0</v>
      </c>
      <c r="AE113" s="44">
        <f t="shared" si="72"/>
        <v>0</v>
      </c>
      <c r="AF113" s="44">
        <f t="shared" si="80"/>
        <v>0</v>
      </c>
      <c r="AG113" s="44">
        <f>'1 Krautuve'!AG113</f>
        <v>0</v>
      </c>
      <c r="AH113" s="61"/>
    </row>
    <row r="114" spans="2:34" x14ac:dyDescent="0.25">
      <c r="B114" s="26" t="s">
        <v>97</v>
      </c>
      <c r="C114" s="6">
        <v>475</v>
      </c>
      <c r="D114" s="25">
        <f t="shared" si="81"/>
        <v>475</v>
      </c>
      <c r="E114" s="25">
        <f t="shared" si="53"/>
        <v>588</v>
      </c>
      <c r="F114" s="2">
        <f t="shared" si="54"/>
        <v>1.0119047619047619</v>
      </c>
      <c r="G114" s="3">
        <f t="shared" si="55"/>
        <v>480.65476190476187</v>
      </c>
      <c r="H114" s="3">
        <f t="shared" si="56"/>
        <v>30.357142857142854</v>
      </c>
      <c r="I114" s="3">
        <f t="shared" si="73"/>
        <v>961.30952380952374</v>
      </c>
      <c r="J114" s="3">
        <f t="shared" si="74"/>
        <v>60.714285714285708</v>
      </c>
      <c r="K114" s="4">
        <f t="shared" si="57"/>
        <v>276857.14285714284</v>
      </c>
      <c r="L114" s="4">
        <f t="shared" si="58"/>
        <v>17485.714285714283</v>
      </c>
      <c r="M114" s="7">
        <f t="shared" si="59"/>
        <v>0</v>
      </c>
      <c r="N114" s="7">
        <f t="shared" si="60"/>
        <v>0</v>
      </c>
      <c r="O114" s="7">
        <f t="shared" si="61"/>
        <v>0</v>
      </c>
      <c r="P114" s="7">
        <f t="shared" si="75"/>
        <v>0</v>
      </c>
      <c r="Q114" s="9">
        <f t="shared" si="62"/>
        <v>0</v>
      </c>
      <c r="R114" s="9">
        <f t="shared" si="63"/>
        <v>0</v>
      </c>
      <c r="S114" s="9">
        <f t="shared" si="64"/>
        <v>0</v>
      </c>
      <c r="T114" s="1">
        <f t="shared" si="65"/>
        <v>0</v>
      </c>
      <c r="U114" s="9">
        <f t="shared" si="66"/>
        <v>0</v>
      </c>
      <c r="V114" s="9">
        <f t="shared" si="67"/>
        <v>0</v>
      </c>
      <c r="W114" s="1">
        <f t="shared" si="68"/>
        <v>0</v>
      </c>
      <c r="X114" s="9">
        <f t="shared" si="76"/>
        <v>0</v>
      </c>
      <c r="Y114" s="10">
        <f t="shared" si="77"/>
        <v>0</v>
      </c>
      <c r="Z114" s="10">
        <f t="shared" si="78"/>
        <v>0</v>
      </c>
      <c r="AA114" s="9">
        <f t="shared" si="79"/>
        <v>0</v>
      </c>
      <c r="AB114" s="47" t="e">
        <f t="shared" si="69"/>
        <v>#DIV/0!</v>
      </c>
      <c r="AC114" s="7">
        <f t="shared" si="70"/>
        <v>0</v>
      </c>
      <c r="AD114" s="44">
        <f t="shared" si="71"/>
        <v>0</v>
      </c>
      <c r="AE114" s="44">
        <f t="shared" si="72"/>
        <v>0</v>
      </c>
      <c r="AF114" s="44">
        <f t="shared" si="80"/>
        <v>0</v>
      </c>
      <c r="AG114" s="44">
        <f>'1 Krautuve'!AG114</f>
        <v>0</v>
      </c>
      <c r="AH114" s="61"/>
    </row>
    <row r="115" spans="2:34" x14ac:dyDescent="0.25">
      <c r="B115" s="26" t="s">
        <v>98</v>
      </c>
      <c r="C115" s="6">
        <v>480</v>
      </c>
      <c r="D115" s="25">
        <f t="shared" si="81"/>
        <v>480</v>
      </c>
      <c r="E115" s="25">
        <f t="shared" si="53"/>
        <v>593</v>
      </c>
      <c r="F115" s="2">
        <f t="shared" si="54"/>
        <v>1.0033726812816188</v>
      </c>
      <c r="G115" s="3">
        <f t="shared" si="55"/>
        <v>481.61888701517705</v>
      </c>
      <c r="H115" s="3">
        <f t="shared" si="56"/>
        <v>30.101180438448566</v>
      </c>
      <c r="I115" s="3">
        <f t="shared" si="73"/>
        <v>963.2377740303541</v>
      </c>
      <c r="J115" s="3">
        <f t="shared" si="74"/>
        <v>60.202360876897131</v>
      </c>
      <c r="K115" s="4">
        <f t="shared" si="57"/>
        <v>277412.478920742</v>
      </c>
      <c r="L115" s="4">
        <f t="shared" si="58"/>
        <v>17338.279932546375</v>
      </c>
      <c r="M115" s="7">
        <f t="shared" si="59"/>
        <v>0</v>
      </c>
      <c r="N115" s="7">
        <f t="shared" si="60"/>
        <v>0</v>
      </c>
      <c r="O115" s="7">
        <f t="shared" si="61"/>
        <v>0</v>
      </c>
      <c r="P115" s="7">
        <f t="shared" si="75"/>
        <v>0</v>
      </c>
      <c r="Q115" s="9">
        <f t="shared" si="62"/>
        <v>0</v>
      </c>
      <c r="R115" s="9">
        <f t="shared" si="63"/>
        <v>0</v>
      </c>
      <c r="S115" s="9">
        <f t="shared" si="64"/>
        <v>0</v>
      </c>
      <c r="T115" s="1">
        <f t="shared" si="65"/>
        <v>0</v>
      </c>
      <c r="U115" s="9">
        <f t="shared" si="66"/>
        <v>0</v>
      </c>
      <c r="V115" s="9">
        <f t="shared" si="67"/>
        <v>0</v>
      </c>
      <c r="W115" s="1">
        <f t="shared" si="68"/>
        <v>0</v>
      </c>
      <c r="X115" s="9">
        <f t="shared" si="76"/>
        <v>0</v>
      </c>
      <c r="Y115" s="10">
        <f t="shared" si="77"/>
        <v>0</v>
      </c>
      <c r="Z115" s="10">
        <f t="shared" si="78"/>
        <v>0</v>
      </c>
      <c r="AA115" s="9">
        <f t="shared" si="79"/>
        <v>0</v>
      </c>
      <c r="AB115" s="47" t="e">
        <f t="shared" si="69"/>
        <v>#DIV/0!</v>
      </c>
      <c r="AC115" s="7">
        <f t="shared" si="70"/>
        <v>0</v>
      </c>
      <c r="AD115" s="44">
        <f t="shared" si="71"/>
        <v>0</v>
      </c>
      <c r="AE115" s="44">
        <f t="shared" si="72"/>
        <v>0</v>
      </c>
      <c r="AF115" s="44">
        <f t="shared" si="80"/>
        <v>0</v>
      </c>
      <c r="AG115" s="44">
        <f>'1 Krautuve'!AG115</f>
        <v>0</v>
      </c>
      <c r="AH115" s="61"/>
    </row>
    <row r="116" spans="2:34" x14ac:dyDescent="0.25">
      <c r="B116" s="26" t="s">
        <v>99</v>
      </c>
      <c r="C116" s="6">
        <v>485</v>
      </c>
      <c r="D116" s="25">
        <f t="shared" si="81"/>
        <v>485.00000000000006</v>
      </c>
      <c r="E116" s="25">
        <f t="shared" ref="E116:E139" si="82">D116+$D$7+$D$8</f>
        <v>598</v>
      </c>
      <c r="F116" s="2">
        <f t="shared" ref="F116:F139" si="83">($D$10-$D$9-$D$12)/E116</f>
        <v>0.99498327759197325</v>
      </c>
      <c r="G116" s="3">
        <f t="shared" ref="G116:G139" si="84">C116*F116</f>
        <v>482.56688963210701</v>
      </c>
      <c r="H116" s="3">
        <f t="shared" ref="H116:H139" si="85">F116*$D$16</f>
        <v>29.849498327759196</v>
      </c>
      <c r="I116" s="3">
        <f t="shared" si="73"/>
        <v>965.13377926421401</v>
      </c>
      <c r="J116" s="3">
        <f t="shared" si="74"/>
        <v>59.698996655518393</v>
      </c>
      <c r="K116" s="4">
        <f t="shared" ref="K116:K139" si="86">I116*$D$14</f>
        <v>277958.52842809365</v>
      </c>
      <c r="L116" s="4">
        <f t="shared" ref="L116:L139" si="87">J116*$D$14</f>
        <v>17193.311036789299</v>
      </c>
      <c r="M116" s="7">
        <f t="shared" ref="M116:M139" si="88">K116*$W$16</f>
        <v>0</v>
      </c>
      <c r="N116" s="7">
        <f t="shared" ref="N116:N139" si="89">$W$11</f>
        <v>0</v>
      </c>
      <c r="O116" s="7">
        <f t="shared" ref="O116:O139" si="90">((L116/$D$16)*($D$7+$D$8))/60*$K$16</f>
        <v>0</v>
      </c>
      <c r="P116" s="7">
        <f t="shared" si="75"/>
        <v>0</v>
      </c>
      <c r="Q116" s="9">
        <f t="shared" ref="Q116:Q139" si="91">ROUND($K$12/100*K116*$K$10,2)</f>
        <v>0</v>
      </c>
      <c r="R116" s="9">
        <f t="shared" ref="R116:R139" si="92">K116*$K$4</f>
        <v>0</v>
      </c>
      <c r="S116" s="9">
        <f t="shared" ref="S116:S139" si="93">K116*$K$5</f>
        <v>0</v>
      </c>
      <c r="T116" s="1">
        <f t="shared" ref="T116:T139" si="94">$K$6</f>
        <v>0</v>
      </c>
      <c r="U116" s="9">
        <f t="shared" ref="U116:U139" si="95">$K$7</f>
        <v>0</v>
      </c>
      <c r="V116" s="9">
        <f t="shared" ref="V116:V139" si="96">$K$8</f>
        <v>0</v>
      </c>
      <c r="W116" s="1">
        <f t="shared" ref="W116:W139" si="97">$K$9</f>
        <v>0</v>
      </c>
      <c r="X116" s="9">
        <f t="shared" si="76"/>
        <v>0</v>
      </c>
      <c r="Y116" s="10">
        <f t="shared" si="77"/>
        <v>0</v>
      </c>
      <c r="Z116" s="10">
        <f t="shared" si="78"/>
        <v>0</v>
      </c>
      <c r="AA116" s="9">
        <f t="shared" si="79"/>
        <v>0</v>
      </c>
      <c r="AB116" s="47" t="e">
        <f t="shared" ref="AB116:AB139" si="98">AA116/X116</f>
        <v>#DIV/0!</v>
      </c>
      <c r="AC116" s="7">
        <f t="shared" ref="AC116:AC139" si="99">X116+AA116</f>
        <v>0</v>
      </c>
      <c r="AD116" s="44">
        <f t="shared" ref="AD116:AD139" si="100">AC116/K116</f>
        <v>0</v>
      </c>
      <c r="AE116" s="44">
        <f t="shared" ref="AE116:AE139" si="101">AC116/L116</f>
        <v>0</v>
      </c>
      <c r="AF116" s="44">
        <f t="shared" si="80"/>
        <v>0</v>
      </c>
      <c r="AG116" s="44">
        <f>'1 Krautuve'!AG116</f>
        <v>0</v>
      </c>
      <c r="AH116" s="61"/>
    </row>
    <row r="117" spans="2:34" x14ac:dyDescent="0.25">
      <c r="B117" s="26" t="s">
        <v>100</v>
      </c>
      <c r="C117" s="6">
        <v>490</v>
      </c>
      <c r="D117" s="25">
        <f t="shared" si="81"/>
        <v>489.99999999999994</v>
      </c>
      <c r="E117" s="25">
        <f t="shared" si="82"/>
        <v>603</v>
      </c>
      <c r="F117" s="2">
        <f t="shared" si="83"/>
        <v>0.98673300165837474</v>
      </c>
      <c r="G117" s="3">
        <f t="shared" si="84"/>
        <v>483.49917081260361</v>
      </c>
      <c r="H117" s="3">
        <f t="shared" si="85"/>
        <v>29.601990049751244</v>
      </c>
      <c r="I117" s="3">
        <f t="shared" si="73"/>
        <v>966.99834162520722</v>
      </c>
      <c r="J117" s="3">
        <f t="shared" ref="J117:J139" si="102">H117*2</f>
        <v>59.203980099502488</v>
      </c>
      <c r="K117" s="4">
        <f t="shared" si="86"/>
        <v>278495.5223880597</v>
      </c>
      <c r="L117" s="4">
        <f t="shared" si="87"/>
        <v>17050.746268656716</v>
      </c>
      <c r="M117" s="7">
        <f t="shared" si="88"/>
        <v>0</v>
      </c>
      <c r="N117" s="7">
        <f t="shared" si="89"/>
        <v>0</v>
      </c>
      <c r="O117" s="7">
        <f t="shared" si="90"/>
        <v>0</v>
      </c>
      <c r="P117" s="7">
        <f t="shared" si="75"/>
        <v>0</v>
      </c>
      <c r="Q117" s="9">
        <f t="shared" si="91"/>
        <v>0</v>
      </c>
      <c r="R117" s="9">
        <f t="shared" si="92"/>
        <v>0</v>
      </c>
      <c r="S117" s="9">
        <f t="shared" si="93"/>
        <v>0</v>
      </c>
      <c r="T117" s="1">
        <f t="shared" si="94"/>
        <v>0</v>
      </c>
      <c r="U117" s="9">
        <f t="shared" si="95"/>
        <v>0</v>
      </c>
      <c r="V117" s="9">
        <f t="shared" si="96"/>
        <v>0</v>
      </c>
      <c r="W117" s="1">
        <f t="shared" si="97"/>
        <v>0</v>
      </c>
      <c r="X117" s="9">
        <f t="shared" si="76"/>
        <v>0</v>
      </c>
      <c r="Y117" s="10">
        <f t="shared" si="77"/>
        <v>0</v>
      </c>
      <c r="Z117" s="10">
        <f t="shared" si="78"/>
        <v>0</v>
      </c>
      <c r="AA117" s="9">
        <f t="shared" si="79"/>
        <v>0</v>
      </c>
      <c r="AB117" s="47" t="e">
        <f t="shared" si="98"/>
        <v>#DIV/0!</v>
      </c>
      <c r="AC117" s="7">
        <f t="shared" si="99"/>
        <v>0</v>
      </c>
      <c r="AD117" s="44">
        <f t="shared" si="100"/>
        <v>0</v>
      </c>
      <c r="AE117" s="44">
        <f t="shared" si="101"/>
        <v>0</v>
      </c>
      <c r="AF117" s="44">
        <f t="shared" si="80"/>
        <v>0</v>
      </c>
      <c r="AG117" s="44">
        <f>'1 Krautuve'!AG117</f>
        <v>0</v>
      </c>
      <c r="AH117" s="61"/>
    </row>
    <row r="118" spans="2:34" x14ac:dyDescent="0.25">
      <c r="B118" s="26" t="s">
        <v>101</v>
      </c>
      <c r="C118" s="6">
        <v>495</v>
      </c>
      <c r="D118" s="25">
        <f t="shared" si="81"/>
        <v>495</v>
      </c>
      <c r="E118" s="25">
        <f t="shared" si="82"/>
        <v>608</v>
      </c>
      <c r="F118" s="2">
        <f t="shared" si="83"/>
        <v>0.97861842105263153</v>
      </c>
      <c r="G118" s="3">
        <f t="shared" si="84"/>
        <v>484.4161184210526</v>
      </c>
      <c r="H118" s="3">
        <f t="shared" si="85"/>
        <v>29.358552631578945</v>
      </c>
      <c r="I118" s="3">
        <f t="shared" si="73"/>
        <v>968.8322368421052</v>
      </c>
      <c r="J118" s="3">
        <f t="shared" si="102"/>
        <v>58.71710526315789</v>
      </c>
      <c r="K118" s="4">
        <f t="shared" si="86"/>
        <v>279023.68421052629</v>
      </c>
      <c r="L118" s="4">
        <f t="shared" si="87"/>
        <v>16910.526315789473</v>
      </c>
      <c r="M118" s="7">
        <f t="shared" si="88"/>
        <v>0</v>
      </c>
      <c r="N118" s="7">
        <f t="shared" si="89"/>
        <v>0</v>
      </c>
      <c r="O118" s="7">
        <f t="shared" si="90"/>
        <v>0</v>
      </c>
      <c r="P118" s="7">
        <f t="shared" si="75"/>
        <v>0</v>
      </c>
      <c r="Q118" s="9">
        <f t="shared" si="91"/>
        <v>0</v>
      </c>
      <c r="R118" s="9">
        <f t="shared" si="92"/>
        <v>0</v>
      </c>
      <c r="S118" s="9">
        <f t="shared" si="93"/>
        <v>0</v>
      </c>
      <c r="T118" s="1">
        <f t="shared" si="94"/>
        <v>0</v>
      </c>
      <c r="U118" s="9">
        <f t="shared" si="95"/>
        <v>0</v>
      </c>
      <c r="V118" s="9">
        <f t="shared" si="96"/>
        <v>0</v>
      </c>
      <c r="W118" s="1">
        <f t="shared" si="97"/>
        <v>0</v>
      </c>
      <c r="X118" s="9">
        <f t="shared" si="76"/>
        <v>0</v>
      </c>
      <c r="Y118" s="10">
        <f t="shared" si="77"/>
        <v>0</v>
      </c>
      <c r="Z118" s="10">
        <f t="shared" si="78"/>
        <v>0</v>
      </c>
      <c r="AA118" s="9">
        <f t="shared" si="79"/>
        <v>0</v>
      </c>
      <c r="AB118" s="47" t="e">
        <f t="shared" si="98"/>
        <v>#DIV/0!</v>
      </c>
      <c r="AC118" s="7">
        <f t="shared" si="99"/>
        <v>0</v>
      </c>
      <c r="AD118" s="44">
        <f t="shared" si="100"/>
        <v>0</v>
      </c>
      <c r="AE118" s="44">
        <f t="shared" si="101"/>
        <v>0</v>
      </c>
      <c r="AF118" s="44">
        <f t="shared" si="80"/>
        <v>0</v>
      </c>
      <c r="AG118" s="44">
        <f>'1 Krautuve'!AG118</f>
        <v>0</v>
      </c>
      <c r="AH118" s="61"/>
    </row>
    <row r="119" spans="2:34" x14ac:dyDescent="0.25">
      <c r="B119" s="26" t="s">
        <v>102</v>
      </c>
      <c r="C119" s="6">
        <v>500</v>
      </c>
      <c r="D119" s="25">
        <f t="shared" si="81"/>
        <v>500</v>
      </c>
      <c r="E119" s="25">
        <f t="shared" si="82"/>
        <v>613</v>
      </c>
      <c r="F119" s="2">
        <f t="shared" si="83"/>
        <v>0.9706362153344209</v>
      </c>
      <c r="G119" s="3">
        <f t="shared" si="84"/>
        <v>485.31810766721043</v>
      </c>
      <c r="H119" s="3">
        <f t="shared" si="85"/>
        <v>29.119086460032626</v>
      </c>
      <c r="I119" s="3">
        <f t="shared" si="73"/>
        <v>970.63621533442085</v>
      </c>
      <c r="J119" s="3">
        <f t="shared" si="102"/>
        <v>58.238172920065253</v>
      </c>
      <c r="K119" s="4">
        <f t="shared" si="86"/>
        <v>279543.2300163132</v>
      </c>
      <c r="L119" s="4">
        <f t="shared" si="87"/>
        <v>16772.593800978793</v>
      </c>
      <c r="M119" s="7">
        <f t="shared" si="88"/>
        <v>0</v>
      </c>
      <c r="N119" s="7">
        <f t="shared" si="89"/>
        <v>0</v>
      </c>
      <c r="O119" s="7">
        <f t="shared" si="90"/>
        <v>0</v>
      </c>
      <c r="P119" s="7">
        <f t="shared" si="75"/>
        <v>0</v>
      </c>
      <c r="Q119" s="9">
        <f t="shared" si="91"/>
        <v>0</v>
      </c>
      <c r="R119" s="9">
        <f t="shared" si="92"/>
        <v>0</v>
      </c>
      <c r="S119" s="9">
        <f t="shared" si="93"/>
        <v>0</v>
      </c>
      <c r="T119" s="1">
        <f t="shared" si="94"/>
        <v>0</v>
      </c>
      <c r="U119" s="9">
        <f t="shared" si="95"/>
        <v>0</v>
      </c>
      <c r="V119" s="9">
        <f t="shared" si="96"/>
        <v>0</v>
      </c>
      <c r="W119" s="1">
        <f t="shared" si="97"/>
        <v>0</v>
      </c>
      <c r="X119" s="9">
        <f t="shared" si="76"/>
        <v>0</v>
      </c>
      <c r="Y119" s="10">
        <f t="shared" si="77"/>
        <v>0</v>
      </c>
      <c r="Z119" s="10">
        <f t="shared" si="78"/>
        <v>0</v>
      </c>
      <c r="AA119" s="9">
        <f t="shared" si="79"/>
        <v>0</v>
      </c>
      <c r="AB119" s="47" t="e">
        <f t="shared" si="98"/>
        <v>#DIV/0!</v>
      </c>
      <c r="AC119" s="7">
        <f t="shared" si="99"/>
        <v>0</v>
      </c>
      <c r="AD119" s="44">
        <f t="shared" si="100"/>
        <v>0</v>
      </c>
      <c r="AE119" s="44">
        <f t="shared" si="101"/>
        <v>0</v>
      </c>
      <c r="AF119" s="44">
        <f t="shared" si="80"/>
        <v>0</v>
      </c>
      <c r="AG119" s="44">
        <f>'1 Krautuve'!AG119</f>
        <v>0</v>
      </c>
      <c r="AH119" s="61"/>
    </row>
    <row r="120" spans="2:34" x14ac:dyDescent="0.25">
      <c r="B120" s="26" t="s">
        <v>103</v>
      </c>
      <c r="C120" s="6">
        <v>505</v>
      </c>
      <c r="D120" s="25">
        <f t="shared" si="81"/>
        <v>504.99999999999994</v>
      </c>
      <c r="E120" s="25">
        <f t="shared" si="82"/>
        <v>618</v>
      </c>
      <c r="F120" s="2">
        <f t="shared" si="83"/>
        <v>0.96278317152103565</v>
      </c>
      <c r="G120" s="3">
        <f t="shared" si="84"/>
        <v>486.20550161812298</v>
      </c>
      <c r="H120" s="3">
        <f t="shared" si="85"/>
        <v>28.88349514563107</v>
      </c>
      <c r="I120" s="3">
        <f t="shared" si="73"/>
        <v>972.41100323624596</v>
      </c>
      <c r="J120" s="3">
        <f t="shared" si="102"/>
        <v>57.76699029126214</v>
      </c>
      <c r="K120" s="4">
        <f t="shared" si="86"/>
        <v>280054.36893203884</v>
      </c>
      <c r="L120" s="4">
        <f t="shared" si="87"/>
        <v>16636.893203883497</v>
      </c>
      <c r="M120" s="7">
        <f t="shared" si="88"/>
        <v>0</v>
      </c>
      <c r="N120" s="7">
        <f t="shared" si="89"/>
        <v>0</v>
      </c>
      <c r="O120" s="7">
        <f t="shared" si="90"/>
        <v>0</v>
      </c>
      <c r="P120" s="7">
        <f t="shared" si="75"/>
        <v>0</v>
      </c>
      <c r="Q120" s="9">
        <f t="shared" si="91"/>
        <v>0</v>
      </c>
      <c r="R120" s="9">
        <f t="shared" si="92"/>
        <v>0</v>
      </c>
      <c r="S120" s="9">
        <f t="shared" si="93"/>
        <v>0</v>
      </c>
      <c r="T120" s="1">
        <f t="shared" si="94"/>
        <v>0</v>
      </c>
      <c r="U120" s="9">
        <f t="shared" si="95"/>
        <v>0</v>
      </c>
      <c r="V120" s="9">
        <f t="shared" si="96"/>
        <v>0</v>
      </c>
      <c r="W120" s="1">
        <f t="shared" si="97"/>
        <v>0</v>
      </c>
      <c r="X120" s="9">
        <f t="shared" si="76"/>
        <v>0</v>
      </c>
      <c r="Y120" s="10">
        <f t="shared" si="77"/>
        <v>0</v>
      </c>
      <c r="Z120" s="10">
        <f t="shared" si="78"/>
        <v>0</v>
      </c>
      <c r="AA120" s="9">
        <f t="shared" si="79"/>
        <v>0</v>
      </c>
      <c r="AB120" s="47" t="e">
        <f t="shared" si="98"/>
        <v>#DIV/0!</v>
      </c>
      <c r="AC120" s="7">
        <f t="shared" si="99"/>
        <v>0</v>
      </c>
      <c r="AD120" s="44">
        <f t="shared" si="100"/>
        <v>0</v>
      </c>
      <c r="AE120" s="44">
        <f t="shared" si="101"/>
        <v>0</v>
      </c>
      <c r="AF120" s="44">
        <f t="shared" si="80"/>
        <v>0</v>
      </c>
      <c r="AG120" s="44">
        <f>'1 Krautuve'!AG120</f>
        <v>0</v>
      </c>
      <c r="AH120" s="61"/>
    </row>
    <row r="121" spans="2:34" x14ac:dyDescent="0.25">
      <c r="B121" s="26" t="s">
        <v>104</v>
      </c>
      <c r="C121" s="6">
        <v>510</v>
      </c>
      <c r="D121" s="25">
        <f t="shared" si="81"/>
        <v>510</v>
      </c>
      <c r="E121" s="25">
        <f t="shared" si="82"/>
        <v>623</v>
      </c>
      <c r="F121" s="2">
        <f t="shared" si="83"/>
        <v>0.9550561797752809</v>
      </c>
      <c r="G121" s="3">
        <f t="shared" si="84"/>
        <v>487.07865168539325</v>
      </c>
      <c r="H121" s="3">
        <f t="shared" si="85"/>
        <v>28.651685393258425</v>
      </c>
      <c r="I121" s="3">
        <f t="shared" si="73"/>
        <v>974.15730337078651</v>
      </c>
      <c r="J121" s="3">
        <f t="shared" si="102"/>
        <v>57.303370786516851</v>
      </c>
      <c r="K121" s="4">
        <f t="shared" si="86"/>
        <v>280557.30337078654</v>
      </c>
      <c r="L121" s="4">
        <f t="shared" si="87"/>
        <v>16503.370786516854</v>
      </c>
      <c r="M121" s="7">
        <f t="shared" si="88"/>
        <v>0</v>
      </c>
      <c r="N121" s="7">
        <f t="shared" si="89"/>
        <v>0</v>
      </c>
      <c r="O121" s="7">
        <f t="shared" si="90"/>
        <v>0</v>
      </c>
      <c r="P121" s="7">
        <f t="shared" si="75"/>
        <v>0</v>
      </c>
      <c r="Q121" s="9">
        <f t="shared" si="91"/>
        <v>0</v>
      </c>
      <c r="R121" s="9">
        <f t="shared" si="92"/>
        <v>0</v>
      </c>
      <c r="S121" s="9">
        <f t="shared" si="93"/>
        <v>0</v>
      </c>
      <c r="T121" s="1">
        <f t="shared" si="94"/>
        <v>0</v>
      </c>
      <c r="U121" s="9">
        <f t="shared" si="95"/>
        <v>0</v>
      </c>
      <c r="V121" s="9">
        <f t="shared" si="96"/>
        <v>0</v>
      </c>
      <c r="W121" s="1">
        <f t="shared" si="97"/>
        <v>0</v>
      </c>
      <c r="X121" s="9">
        <f t="shared" si="76"/>
        <v>0</v>
      </c>
      <c r="Y121" s="10">
        <f t="shared" si="77"/>
        <v>0</v>
      </c>
      <c r="Z121" s="10">
        <f t="shared" si="78"/>
        <v>0</v>
      </c>
      <c r="AA121" s="9">
        <f t="shared" si="79"/>
        <v>0</v>
      </c>
      <c r="AB121" s="47" t="e">
        <f t="shared" si="98"/>
        <v>#DIV/0!</v>
      </c>
      <c r="AC121" s="7">
        <f t="shared" si="99"/>
        <v>0</v>
      </c>
      <c r="AD121" s="44">
        <f t="shared" si="100"/>
        <v>0</v>
      </c>
      <c r="AE121" s="44">
        <f t="shared" si="101"/>
        <v>0</v>
      </c>
      <c r="AF121" s="44">
        <f t="shared" si="80"/>
        <v>0</v>
      </c>
      <c r="AG121" s="44">
        <f>'1 Krautuve'!AG121</f>
        <v>0</v>
      </c>
      <c r="AH121" s="61"/>
    </row>
    <row r="122" spans="2:34" x14ac:dyDescent="0.25">
      <c r="B122" s="26" t="s">
        <v>105</v>
      </c>
      <c r="C122" s="6">
        <v>515</v>
      </c>
      <c r="D122" s="25">
        <f t="shared" si="81"/>
        <v>515</v>
      </c>
      <c r="E122" s="25">
        <f t="shared" si="82"/>
        <v>628</v>
      </c>
      <c r="F122" s="2">
        <f t="shared" si="83"/>
        <v>0.94745222929936301</v>
      </c>
      <c r="G122" s="3">
        <f t="shared" si="84"/>
        <v>487.93789808917194</v>
      </c>
      <c r="H122" s="3">
        <f t="shared" si="85"/>
        <v>28.423566878980889</v>
      </c>
      <c r="I122" s="3">
        <f t="shared" si="73"/>
        <v>975.87579617834388</v>
      </c>
      <c r="J122" s="3">
        <f t="shared" si="102"/>
        <v>56.847133757961778</v>
      </c>
      <c r="K122" s="4">
        <f t="shared" si="86"/>
        <v>281052.22929936304</v>
      </c>
      <c r="L122" s="4">
        <f t="shared" si="87"/>
        <v>16371.974522292992</v>
      </c>
      <c r="M122" s="7">
        <f t="shared" si="88"/>
        <v>0</v>
      </c>
      <c r="N122" s="7">
        <f t="shared" si="89"/>
        <v>0</v>
      </c>
      <c r="O122" s="7">
        <f t="shared" si="90"/>
        <v>0</v>
      </c>
      <c r="P122" s="7">
        <f t="shared" si="75"/>
        <v>0</v>
      </c>
      <c r="Q122" s="9">
        <f t="shared" si="91"/>
        <v>0</v>
      </c>
      <c r="R122" s="9">
        <f t="shared" si="92"/>
        <v>0</v>
      </c>
      <c r="S122" s="9">
        <f t="shared" si="93"/>
        <v>0</v>
      </c>
      <c r="T122" s="1">
        <f t="shared" si="94"/>
        <v>0</v>
      </c>
      <c r="U122" s="9">
        <f t="shared" si="95"/>
        <v>0</v>
      </c>
      <c r="V122" s="9">
        <f t="shared" si="96"/>
        <v>0</v>
      </c>
      <c r="W122" s="1">
        <f t="shared" si="97"/>
        <v>0</v>
      </c>
      <c r="X122" s="9">
        <f t="shared" si="76"/>
        <v>0</v>
      </c>
      <c r="Y122" s="10">
        <f t="shared" si="77"/>
        <v>0</v>
      </c>
      <c r="Z122" s="10">
        <f t="shared" si="78"/>
        <v>0</v>
      </c>
      <c r="AA122" s="9">
        <f t="shared" si="79"/>
        <v>0</v>
      </c>
      <c r="AB122" s="47" t="e">
        <f t="shared" si="98"/>
        <v>#DIV/0!</v>
      </c>
      <c r="AC122" s="7">
        <f t="shared" si="99"/>
        <v>0</v>
      </c>
      <c r="AD122" s="44">
        <f t="shared" si="100"/>
        <v>0</v>
      </c>
      <c r="AE122" s="44">
        <f t="shared" si="101"/>
        <v>0</v>
      </c>
      <c r="AF122" s="44">
        <f t="shared" si="80"/>
        <v>0</v>
      </c>
      <c r="AG122" s="44">
        <f>'1 Krautuve'!AG122</f>
        <v>0</v>
      </c>
      <c r="AH122" s="61"/>
    </row>
    <row r="123" spans="2:34" x14ac:dyDescent="0.25">
      <c r="B123" s="26" t="s">
        <v>106</v>
      </c>
      <c r="C123" s="6">
        <v>520</v>
      </c>
      <c r="D123" s="25">
        <f t="shared" si="81"/>
        <v>520</v>
      </c>
      <c r="E123" s="25">
        <f t="shared" si="82"/>
        <v>633</v>
      </c>
      <c r="F123" s="2">
        <f t="shared" si="83"/>
        <v>0.9399684044233807</v>
      </c>
      <c r="G123" s="3">
        <f t="shared" si="84"/>
        <v>488.78357030015798</v>
      </c>
      <c r="H123" s="3">
        <f t="shared" si="85"/>
        <v>28.199052132701421</v>
      </c>
      <c r="I123" s="3">
        <f t="shared" si="73"/>
        <v>977.56714060031595</v>
      </c>
      <c r="J123" s="3">
        <f t="shared" si="102"/>
        <v>56.398104265402843</v>
      </c>
      <c r="K123" s="4">
        <f t="shared" si="86"/>
        <v>281539.33649289102</v>
      </c>
      <c r="L123" s="4">
        <f t="shared" si="87"/>
        <v>16242.654028436018</v>
      </c>
      <c r="M123" s="7">
        <f t="shared" si="88"/>
        <v>0</v>
      </c>
      <c r="N123" s="7">
        <f t="shared" si="89"/>
        <v>0</v>
      </c>
      <c r="O123" s="7">
        <f t="shared" si="90"/>
        <v>0</v>
      </c>
      <c r="P123" s="7">
        <f t="shared" si="75"/>
        <v>0</v>
      </c>
      <c r="Q123" s="9">
        <f t="shared" si="91"/>
        <v>0</v>
      </c>
      <c r="R123" s="9">
        <f t="shared" si="92"/>
        <v>0</v>
      </c>
      <c r="S123" s="9">
        <f t="shared" si="93"/>
        <v>0</v>
      </c>
      <c r="T123" s="1">
        <f t="shared" si="94"/>
        <v>0</v>
      </c>
      <c r="U123" s="9">
        <f t="shared" si="95"/>
        <v>0</v>
      </c>
      <c r="V123" s="9">
        <f t="shared" si="96"/>
        <v>0</v>
      </c>
      <c r="W123" s="1">
        <f t="shared" si="97"/>
        <v>0</v>
      </c>
      <c r="X123" s="9">
        <f t="shared" si="76"/>
        <v>0</v>
      </c>
      <c r="Y123" s="10">
        <f t="shared" si="77"/>
        <v>0</v>
      </c>
      <c r="Z123" s="10">
        <f t="shared" si="78"/>
        <v>0</v>
      </c>
      <c r="AA123" s="9">
        <f t="shared" si="79"/>
        <v>0</v>
      </c>
      <c r="AB123" s="47" t="e">
        <f t="shared" si="98"/>
        <v>#DIV/0!</v>
      </c>
      <c r="AC123" s="7">
        <f t="shared" si="99"/>
        <v>0</v>
      </c>
      <c r="AD123" s="44">
        <f t="shared" si="100"/>
        <v>0</v>
      </c>
      <c r="AE123" s="44">
        <f t="shared" si="101"/>
        <v>0</v>
      </c>
      <c r="AF123" s="44">
        <f t="shared" si="80"/>
        <v>0</v>
      </c>
      <c r="AG123" s="44">
        <f>'1 Krautuve'!AG123</f>
        <v>0</v>
      </c>
      <c r="AH123" s="61"/>
    </row>
    <row r="124" spans="2:34" x14ac:dyDescent="0.25">
      <c r="B124" s="26" t="s">
        <v>107</v>
      </c>
      <c r="C124" s="6">
        <v>525</v>
      </c>
      <c r="D124" s="25">
        <f t="shared" si="81"/>
        <v>525</v>
      </c>
      <c r="E124" s="25">
        <f t="shared" si="82"/>
        <v>638</v>
      </c>
      <c r="F124" s="2">
        <f t="shared" si="83"/>
        <v>0.93260188087774298</v>
      </c>
      <c r="G124" s="3">
        <f t="shared" si="84"/>
        <v>489.61598746081506</v>
      </c>
      <c r="H124" s="3">
        <f t="shared" si="85"/>
        <v>27.978056426332291</v>
      </c>
      <c r="I124" s="3">
        <f t="shared" si="73"/>
        <v>979.23197492163013</v>
      </c>
      <c r="J124" s="3">
        <f t="shared" si="102"/>
        <v>55.956112852664582</v>
      </c>
      <c r="K124" s="4">
        <f t="shared" si="86"/>
        <v>282018.80877742945</v>
      </c>
      <c r="L124" s="4">
        <f t="shared" si="87"/>
        <v>16115.3605015674</v>
      </c>
      <c r="M124" s="7">
        <f t="shared" si="88"/>
        <v>0</v>
      </c>
      <c r="N124" s="7">
        <f t="shared" si="89"/>
        <v>0</v>
      </c>
      <c r="O124" s="7">
        <f t="shared" si="90"/>
        <v>0</v>
      </c>
      <c r="P124" s="7">
        <f t="shared" si="75"/>
        <v>0</v>
      </c>
      <c r="Q124" s="9">
        <f t="shared" si="91"/>
        <v>0</v>
      </c>
      <c r="R124" s="9">
        <f t="shared" si="92"/>
        <v>0</v>
      </c>
      <c r="S124" s="9">
        <f t="shared" si="93"/>
        <v>0</v>
      </c>
      <c r="T124" s="1">
        <f t="shared" si="94"/>
        <v>0</v>
      </c>
      <c r="U124" s="9">
        <f t="shared" si="95"/>
        <v>0</v>
      </c>
      <c r="V124" s="9">
        <f t="shared" si="96"/>
        <v>0</v>
      </c>
      <c r="W124" s="1">
        <f t="shared" si="97"/>
        <v>0</v>
      </c>
      <c r="X124" s="9">
        <f t="shared" si="76"/>
        <v>0</v>
      </c>
      <c r="Y124" s="10">
        <f t="shared" si="77"/>
        <v>0</v>
      </c>
      <c r="Z124" s="10">
        <f t="shared" si="78"/>
        <v>0</v>
      </c>
      <c r="AA124" s="9">
        <f t="shared" si="79"/>
        <v>0</v>
      </c>
      <c r="AB124" s="47" t="e">
        <f t="shared" si="98"/>
        <v>#DIV/0!</v>
      </c>
      <c r="AC124" s="7">
        <f t="shared" si="99"/>
        <v>0</v>
      </c>
      <c r="AD124" s="44">
        <f t="shared" si="100"/>
        <v>0</v>
      </c>
      <c r="AE124" s="44">
        <f t="shared" si="101"/>
        <v>0</v>
      </c>
      <c r="AF124" s="44">
        <f t="shared" si="80"/>
        <v>0</v>
      </c>
      <c r="AG124" s="44">
        <f>'1 Krautuve'!AG124</f>
        <v>0</v>
      </c>
      <c r="AH124" s="61"/>
    </row>
    <row r="125" spans="2:34" x14ac:dyDescent="0.25">
      <c r="B125" s="26" t="s">
        <v>108</v>
      </c>
      <c r="C125" s="6">
        <v>530</v>
      </c>
      <c r="D125" s="25">
        <f t="shared" si="81"/>
        <v>530</v>
      </c>
      <c r="E125" s="25">
        <f t="shared" si="82"/>
        <v>643</v>
      </c>
      <c r="F125" s="2">
        <f t="shared" si="83"/>
        <v>0.9253499222395023</v>
      </c>
      <c r="G125" s="3">
        <f t="shared" si="84"/>
        <v>490.43545878693624</v>
      </c>
      <c r="H125" s="3">
        <f t="shared" si="85"/>
        <v>27.760497667185071</v>
      </c>
      <c r="I125" s="3">
        <f t="shared" si="73"/>
        <v>980.87091757387248</v>
      </c>
      <c r="J125" s="3">
        <f t="shared" si="102"/>
        <v>55.520995334370141</v>
      </c>
      <c r="K125" s="4">
        <f t="shared" si="86"/>
        <v>282490.82426127529</v>
      </c>
      <c r="L125" s="4">
        <f t="shared" si="87"/>
        <v>15990.0466562986</v>
      </c>
      <c r="M125" s="7">
        <f t="shared" si="88"/>
        <v>0</v>
      </c>
      <c r="N125" s="7">
        <f t="shared" si="89"/>
        <v>0</v>
      </c>
      <c r="O125" s="7">
        <f t="shared" si="90"/>
        <v>0</v>
      </c>
      <c r="P125" s="7">
        <f t="shared" si="75"/>
        <v>0</v>
      </c>
      <c r="Q125" s="9">
        <f t="shared" si="91"/>
        <v>0</v>
      </c>
      <c r="R125" s="9">
        <f t="shared" si="92"/>
        <v>0</v>
      </c>
      <c r="S125" s="9">
        <f t="shared" si="93"/>
        <v>0</v>
      </c>
      <c r="T125" s="1">
        <f t="shared" si="94"/>
        <v>0</v>
      </c>
      <c r="U125" s="9">
        <f t="shared" si="95"/>
        <v>0</v>
      </c>
      <c r="V125" s="9">
        <f t="shared" si="96"/>
        <v>0</v>
      </c>
      <c r="W125" s="1">
        <f t="shared" si="97"/>
        <v>0</v>
      </c>
      <c r="X125" s="9">
        <f t="shared" si="76"/>
        <v>0</v>
      </c>
      <c r="Y125" s="10">
        <f t="shared" si="77"/>
        <v>0</v>
      </c>
      <c r="Z125" s="10">
        <f t="shared" si="78"/>
        <v>0</v>
      </c>
      <c r="AA125" s="9">
        <f t="shared" si="79"/>
        <v>0</v>
      </c>
      <c r="AB125" s="47" t="e">
        <f t="shared" si="98"/>
        <v>#DIV/0!</v>
      </c>
      <c r="AC125" s="7">
        <f t="shared" si="99"/>
        <v>0</v>
      </c>
      <c r="AD125" s="44">
        <f t="shared" si="100"/>
        <v>0</v>
      </c>
      <c r="AE125" s="44">
        <f t="shared" si="101"/>
        <v>0</v>
      </c>
      <c r="AF125" s="44">
        <f t="shared" si="80"/>
        <v>0</v>
      </c>
      <c r="AG125" s="44">
        <f>'1 Krautuve'!AG125</f>
        <v>0</v>
      </c>
      <c r="AH125" s="61"/>
    </row>
    <row r="126" spans="2:34" x14ac:dyDescent="0.25">
      <c r="B126" s="26" t="s">
        <v>109</v>
      </c>
      <c r="C126" s="6">
        <v>535</v>
      </c>
      <c r="D126" s="25">
        <f t="shared" si="81"/>
        <v>534.99999999999989</v>
      </c>
      <c r="E126" s="25">
        <f t="shared" si="82"/>
        <v>647.99999999999989</v>
      </c>
      <c r="F126" s="2">
        <f t="shared" si="83"/>
        <v>0.91820987654321007</v>
      </c>
      <c r="G126" s="3">
        <f t="shared" si="84"/>
        <v>491.24228395061738</v>
      </c>
      <c r="H126" s="3">
        <f t="shared" si="85"/>
        <v>27.546296296296301</v>
      </c>
      <c r="I126" s="3">
        <f t="shared" si="73"/>
        <v>982.48456790123475</v>
      </c>
      <c r="J126" s="3">
        <f t="shared" si="102"/>
        <v>55.092592592592602</v>
      </c>
      <c r="K126" s="4">
        <f t="shared" si="86"/>
        <v>282955.55555555562</v>
      </c>
      <c r="L126" s="4">
        <f t="shared" si="87"/>
        <v>15866.66666666667</v>
      </c>
      <c r="M126" s="7">
        <f t="shared" si="88"/>
        <v>0</v>
      </c>
      <c r="N126" s="7">
        <f t="shared" si="89"/>
        <v>0</v>
      </c>
      <c r="O126" s="7">
        <f t="shared" si="90"/>
        <v>0</v>
      </c>
      <c r="P126" s="7">
        <f t="shared" si="75"/>
        <v>0</v>
      </c>
      <c r="Q126" s="9">
        <f t="shared" si="91"/>
        <v>0</v>
      </c>
      <c r="R126" s="9">
        <f t="shared" si="92"/>
        <v>0</v>
      </c>
      <c r="S126" s="9">
        <f t="shared" si="93"/>
        <v>0</v>
      </c>
      <c r="T126" s="1">
        <f t="shared" si="94"/>
        <v>0</v>
      </c>
      <c r="U126" s="9">
        <f t="shared" si="95"/>
        <v>0</v>
      </c>
      <c r="V126" s="9">
        <f t="shared" si="96"/>
        <v>0</v>
      </c>
      <c r="W126" s="1">
        <f t="shared" si="97"/>
        <v>0</v>
      </c>
      <c r="X126" s="9">
        <f t="shared" si="76"/>
        <v>0</v>
      </c>
      <c r="Y126" s="10">
        <f t="shared" si="77"/>
        <v>0</v>
      </c>
      <c r="Z126" s="10">
        <f t="shared" si="78"/>
        <v>0</v>
      </c>
      <c r="AA126" s="9">
        <f t="shared" si="79"/>
        <v>0</v>
      </c>
      <c r="AB126" s="47" t="e">
        <f t="shared" si="98"/>
        <v>#DIV/0!</v>
      </c>
      <c r="AC126" s="7">
        <f t="shared" si="99"/>
        <v>0</v>
      </c>
      <c r="AD126" s="44">
        <f t="shared" si="100"/>
        <v>0</v>
      </c>
      <c r="AE126" s="44">
        <f t="shared" si="101"/>
        <v>0</v>
      </c>
      <c r="AF126" s="44">
        <f t="shared" si="80"/>
        <v>0</v>
      </c>
      <c r="AG126" s="44">
        <f>'1 Krautuve'!AG126</f>
        <v>0</v>
      </c>
      <c r="AH126" s="61"/>
    </row>
    <row r="127" spans="2:34" x14ac:dyDescent="0.25">
      <c r="B127" s="26" t="s">
        <v>110</v>
      </c>
      <c r="C127" s="6">
        <v>540</v>
      </c>
      <c r="D127" s="25">
        <f t="shared" si="81"/>
        <v>540</v>
      </c>
      <c r="E127" s="25">
        <f t="shared" si="82"/>
        <v>653</v>
      </c>
      <c r="F127" s="2">
        <f t="shared" si="83"/>
        <v>0.9111791730474732</v>
      </c>
      <c r="G127" s="3">
        <f t="shared" si="84"/>
        <v>492.03675344563555</v>
      </c>
      <c r="H127" s="3">
        <f t="shared" si="85"/>
        <v>27.335375191424195</v>
      </c>
      <c r="I127" s="3">
        <f t="shared" si="73"/>
        <v>984.07350689127111</v>
      </c>
      <c r="J127" s="3">
        <f t="shared" si="102"/>
        <v>54.670750382848389</v>
      </c>
      <c r="K127" s="4">
        <f t="shared" si="86"/>
        <v>283413.16998468607</v>
      </c>
      <c r="L127" s="4">
        <f t="shared" si="87"/>
        <v>15745.176110260336</v>
      </c>
      <c r="M127" s="7">
        <f t="shared" si="88"/>
        <v>0</v>
      </c>
      <c r="N127" s="7">
        <f t="shared" si="89"/>
        <v>0</v>
      </c>
      <c r="O127" s="7">
        <f t="shared" si="90"/>
        <v>0</v>
      </c>
      <c r="P127" s="7">
        <f t="shared" si="75"/>
        <v>0</v>
      </c>
      <c r="Q127" s="9">
        <f t="shared" si="91"/>
        <v>0</v>
      </c>
      <c r="R127" s="9">
        <f t="shared" si="92"/>
        <v>0</v>
      </c>
      <c r="S127" s="9">
        <f t="shared" si="93"/>
        <v>0</v>
      </c>
      <c r="T127" s="1">
        <f t="shared" si="94"/>
        <v>0</v>
      </c>
      <c r="U127" s="9">
        <f t="shared" si="95"/>
        <v>0</v>
      </c>
      <c r="V127" s="9">
        <f t="shared" si="96"/>
        <v>0</v>
      </c>
      <c r="W127" s="1">
        <f t="shared" si="97"/>
        <v>0</v>
      </c>
      <c r="X127" s="9">
        <f t="shared" si="76"/>
        <v>0</v>
      </c>
      <c r="Y127" s="10">
        <f t="shared" si="77"/>
        <v>0</v>
      </c>
      <c r="Z127" s="10">
        <f t="shared" si="78"/>
        <v>0</v>
      </c>
      <c r="AA127" s="9">
        <f t="shared" si="79"/>
        <v>0</v>
      </c>
      <c r="AB127" s="47" t="e">
        <f t="shared" si="98"/>
        <v>#DIV/0!</v>
      </c>
      <c r="AC127" s="7">
        <f t="shared" si="99"/>
        <v>0</v>
      </c>
      <c r="AD127" s="44">
        <f t="shared" si="100"/>
        <v>0</v>
      </c>
      <c r="AE127" s="44">
        <f t="shared" si="101"/>
        <v>0</v>
      </c>
      <c r="AF127" s="44">
        <f t="shared" si="80"/>
        <v>0</v>
      </c>
      <c r="AG127" s="44">
        <f>'1 Krautuve'!AG127</f>
        <v>0</v>
      </c>
      <c r="AH127" s="61"/>
    </row>
    <row r="128" spans="2:34" x14ac:dyDescent="0.25">
      <c r="B128" s="26" t="s">
        <v>111</v>
      </c>
      <c r="C128" s="6">
        <v>545</v>
      </c>
      <c r="D128" s="25">
        <f t="shared" si="81"/>
        <v>545</v>
      </c>
      <c r="E128" s="25">
        <f t="shared" si="82"/>
        <v>658</v>
      </c>
      <c r="F128" s="2">
        <f t="shared" si="83"/>
        <v>0.9042553191489362</v>
      </c>
      <c r="G128" s="3">
        <f t="shared" si="84"/>
        <v>492.81914893617022</v>
      </c>
      <c r="H128" s="3">
        <f t="shared" si="85"/>
        <v>27.127659574468087</v>
      </c>
      <c r="I128" s="3">
        <f t="shared" si="73"/>
        <v>985.63829787234044</v>
      </c>
      <c r="J128" s="3">
        <f t="shared" si="102"/>
        <v>54.255319148936174</v>
      </c>
      <c r="K128" s="4">
        <f t="shared" si="86"/>
        <v>283863.82978723408</v>
      </c>
      <c r="L128" s="4">
        <f t="shared" si="87"/>
        <v>15625.531914893618</v>
      </c>
      <c r="M128" s="7">
        <f t="shared" si="88"/>
        <v>0</v>
      </c>
      <c r="N128" s="7">
        <f t="shared" si="89"/>
        <v>0</v>
      </c>
      <c r="O128" s="7">
        <f t="shared" si="90"/>
        <v>0</v>
      </c>
      <c r="P128" s="7">
        <f t="shared" si="75"/>
        <v>0</v>
      </c>
      <c r="Q128" s="9">
        <f t="shared" si="91"/>
        <v>0</v>
      </c>
      <c r="R128" s="9">
        <f t="shared" si="92"/>
        <v>0</v>
      </c>
      <c r="S128" s="9">
        <f t="shared" si="93"/>
        <v>0</v>
      </c>
      <c r="T128" s="1">
        <f t="shared" si="94"/>
        <v>0</v>
      </c>
      <c r="U128" s="9">
        <f t="shared" si="95"/>
        <v>0</v>
      </c>
      <c r="V128" s="9">
        <f t="shared" si="96"/>
        <v>0</v>
      </c>
      <c r="W128" s="1">
        <f t="shared" si="97"/>
        <v>0</v>
      </c>
      <c r="X128" s="9">
        <f t="shared" si="76"/>
        <v>0</v>
      </c>
      <c r="Y128" s="10">
        <f t="shared" si="77"/>
        <v>0</v>
      </c>
      <c r="Z128" s="10">
        <f t="shared" si="78"/>
        <v>0</v>
      </c>
      <c r="AA128" s="9">
        <f t="shared" si="79"/>
        <v>0</v>
      </c>
      <c r="AB128" s="47" t="e">
        <f t="shared" si="98"/>
        <v>#DIV/0!</v>
      </c>
      <c r="AC128" s="7">
        <f t="shared" si="99"/>
        <v>0</v>
      </c>
      <c r="AD128" s="44">
        <f t="shared" si="100"/>
        <v>0</v>
      </c>
      <c r="AE128" s="44">
        <f t="shared" si="101"/>
        <v>0</v>
      </c>
      <c r="AF128" s="44">
        <f t="shared" si="80"/>
        <v>0</v>
      </c>
      <c r="AG128" s="44">
        <f>'1 Krautuve'!AG128</f>
        <v>0</v>
      </c>
      <c r="AH128" s="61"/>
    </row>
    <row r="129" spans="2:34" x14ac:dyDescent="0.25">
      <c r="B129" s="26" t="s">
        <v>112</v>
      </c>
      <c r="C129" s="6">
        <v>550</v>
      </c>
      <c r="D129" s="25">
        <f t="shared" si="81"/>
        <v>550</v>
      </c>
      <c r="E129" s="25">
        <f t="shared" si="82"/>
        <v>663</v>
      </c>
      <c r="F129" s="2">
        <f t="shared" si="83"/>
        <v>0.89743589743589747</v>
      </c>
      <c r="G129" s="3">
        <f t="shared" si="84"/>
        <v>493.58974358974359</v>
      </c>
      <c r="H129" s="3">
        <f t="shared" si="85"/>
        <v>26.923076923076923</v>
      </c>
      <c r="I129" s="3">
        <f t="shared" si="73"/>
        <v>987.17948717948718</v>
      </c>
      <c r="J129" s="3">
        <f t="shared" si="102"/>
        <v>53.846153846153847</v>
      </c>
      <c r="K129" s="4">
        <f t="shared" si="86"/>
        <v>284307.69230769231</v>
      </c>
      <c r="L129" s="4">
        <f t="shared" si="87"/>
        <v>15507.692307692309</v>
      </c>
      <c r="M129" s="7">
        <f t="shared" si="88"/>
        <v>0</v>
      </c>
      <c r="N129" s="7">
        <f t="shared" si="89"/>
        <v>0</v>
      </c>
      <c r="O129" s="7">
        <f t="shared" si="90"/>
        <v>0</v>
      </c>
      <c r="P129" s="7">
        <f t="shared" si="75"/>
        <v>0</v>
      </c>
      <c r="Q129" s="9">
        <f t="shared" si="91"/>
        <v>0</v>
      </c>
      <c r="R129" s="9">
        <f t="shared" si="92"/>
        <v>0</v>
      </c>
      <c r="S129" s="9">
        <f t="shared" si="93"/>
        <v>0</v>
      </c>
      <c r="T129" s="1">
        <f t="shared" si="94"/>
        <v>0</v>
      </c>
      <c r="U129" s="9">
        <f t="shared" si="95"/>
        <v>0</v>
      </c>
      <c r="V129" s="9">
        <f t="shared" si="96"/>
        <v>0</v>
      </c>
      <c r="W129" s="1">
        <f t="shared" si="97"/>
        <v>0</v>
      </c>
      <c r="X129" s="9">
        <f t="shared" si="76"/>
        <v>0</v>
      </c>
      <c r="Y129" s="10">
        <f t="shared" si="77"/>
        <v>0</v>
      </c>
      <c r="Z129" s="10">
        <f t="shared" si="78"/>
        <v>0</v>
      </c>
      <c r="AA129" s="9">
        <f t="shared" si="79"/>
        <v>0</v>
      </c>
      <c r="AB129" s="47" t="e">
        <f t="shared" si="98"/>
        <v>#DIV/0!</v>
      </c>
      <c r="AC129" s="7">
        <f t="shared" si="99"/>
        <v>0</v>
      </c>
      <c r="AD129" s="44">
        <f t="shared" si="100"/>
        <v>0</v>
      </c>
      <c r="AE129" s="44">
        <f t="shared" si="101"/>
        <v>0</v>
      </c>
      <c r="AF129" s="44">
        <f t="shared" si="80"/>
        <v>0</v>
      </c>
      <c r="AG129" s="44">
        <f>'1 Krautuve'!AG129</f>
        <v>0</v>
      </c>
      <c r="AH129" s="61"/>
    </row>
    <row r="130" spans="2:34" x14ac:dyDescent="0.25">
      <c r="B130" s="26" t="s">
        <v>113</v>
      </c>
      <c r="C130" s="6">
        <v>555</v>
      </c>
      <c r="D130" s="25">
        <f t="shared" ref="D130:D139" si="103">60/(1/(C130/$D$6))</f>
        <v>555</v>
      </c>
      <c r="E130" s="25">
        <f t="shared" si="82"/>
        <v>668</v>
      </c>
      <c r="F130" s="2">
        <f t="shared" si="83"/>
        <v>0.89071856287425155</v>
      </c>
      <c r="G130" s="3">
        <f t="shared" si="84"/>
        <v>494.34880239520959</v>
      </c>
      <c r="H130" s="3">
        <f t="shared" si="85"/>
        <v>26.721556886227546</v>
      </c>
      <c r="I130" s="3">
        <f t="shared" si="73"/>
        <v>988.69760479041918</v>
      </c>
      <c r="J130" s="3">
        <f t="shared" si="102"/>
        <v>53.443113772455092</v>
      </c>
      <c r="K130" s="4">
        <f t="shared" si="86"/>
        <v>284744.91017964075</v>
      </c>
      <c r="L130" s="4">
        <f t="shared" si="87"/>
        <v>15391.616766467067</v>
      </c>
      <c r="M130" s="7">
        <f t="shared" si="88"/>
        <v>0</v>
      </c>
      <c r="N130" s="7">
        <f t="shared" si="89"/>
        <v>0</v>
      </c>
      <c r="O130" s="7">
        <f t="shared" si="90"/>
        <v>0</v>
      </c>
      <c r="P130" s="7">
        <f t="shared" si="75"/>
        <v>0</v>
      </c>
      <c r="Q130" s="9">
        <f t="shared" si="91"/>
        <v>0</v>
      </c>
      <c r="R130" s="9">
        <f t="shared" si="92"/>
        <v>0</v>
      </c>
      <c r="S130" s="9">
        <f t="shared" si="93"/>
        <v>0</v>
      </c>
      <c r="T130" s="1">
        <f t="shared" si="94"/>
        <v>0</v>
      </c>
      <c r="U130" s="9">
        <f t="shared" si="95"/>
        <v>0</v>
      </c>
      <c r="V130" s="9">
        <f t="shared" si="96"/>
        <v>0</v>
      </c>
      <c r="W130" s="1">
        <f t="shared" si="97"/>
        <v>0</v>
      </c>
      <c r="X130" s="9">
        <f t="shared" si="76"/>
        <v>0</v>
      </c>
      <c r="Y130" s="10">
        <f t="shared" si="77"/>
        <v>0</v>
      </c>
      <c r="Z130" s="10">
        <f t="shared" si="78"/>
        <v>0</v>
      </c>
      <c r="AA130" s="9">
        <f t="shared" si="79"/>
        <v>0</v>
      </c>
      <c r="AB130" s="47" t="e">
        <f t="shared" si="98"/>
        <v>#DIV/0!</v>
      </c>
      <c r="AC130" s="7">
        <f t="shared" si="99"/>
        <v>0</v>
      </c>
      <c r="AD130" s="44">
        <f t="shared" si="100"/>
        <v>0</v>
      </c>
      <c r="AE130" s="44">
        <f t="shared" si="101"/>
        <v>0</v>
      </c>
      <c r="AF130" s="44">
        <f t="shared" si="80"/>
        <v>0</v>
      </c>
      <c r="AG130" s="44">
        <f>'1 Krautuve'!AG130</f>
        <v>0</v>
      </c>
      <c r="AH130" s="61"/>
    </row>
    <row r="131" spans="2:34" x14ac:dyDescent="0.25">
      <c r="B131" s="26" t="s">
        <v>114</v>
      </c>
      <c r="C131" s="6">
        <v>560</v>
      </c>
      <c r="D131" s="25">
        <f t="shared" si="103"/>
        <v>560</v>
      </c>
      <c r="E131" s="25">
        <f t="shared" si="82"/>
        <v>673</v>
      </c>
      <c r="F131" s="2">
        <f t="shared" si="83"/>
        <v>0.8841010401188707</v>
      </c>
      <c r="G131" s="3">
        <f t="shared" si="84"/>
        <v>495.09658246656761</v>
      </c>
      <c r="H131" s="3">
        <f t="shared" si="85"/>
        <v>26.52303120356612</v>
      </c>
      <c r="I131" s="3">
        <f t="shared" si="73"/>
        <v>990.19316493313522</v>
      </c>
      <c r="J131" s="3">
        <f t="shared" si="102"/>
        <v>53.04606240713224</v>
      </c>
      <c r="K131" s="4">
        <f t="shared" si="86"/>
        <v>285175.63150074292</v>
      </c>
      <c r="L131" s="4">
        <f t="shared" si="87"/>
        <v>15277.265973254085</v>
      </c>
      <c r="M131" s="7">
        <f t="shared" si="88"/>
        <v>0</v>
      </c>
      <c r="N131" s="7">
        <f t="shared" si="89"/>
        <v>0</v>
      </c>
      <c r="O131" s="7">
        <f t="shared" si="90"/>
        <v>0</v>
      </c>
      <c r="P131" s="7">
        <f t="shared" si="75"/>
        <v>0</v>
      </c>
      <c r="Q131" s="9">
        <f t="shared" si="91"/>
        <v>0</v>
      </c>
      <c r="R131" s="9">
        <f t="shared" si="92"/>
        <v>0</v>
      </c>
      <c r="S131" s="9">
        <f t="shared" si="93"/>
        <v>0</v>
      </c>
      <c r="T131" s="1">
        <f t="shared" si="94"/>
        <v>0</v>
      </c>
      <c r="U131" s="9">
        <f t="shared" si="95"/>
        <v>0</v>
      </c>
      <c r="V131" s="9">
        <f t="shared" si="96"/>
        <v>0</v>
      </c>
      <c r="W131" s="1">
        <f t="shared" si="97"/>
        <v>0</v>
      </c>
      <c r="X131" s="9">
        <f t="shared" si="76"/>
        <v>0</v>
      </c>
      <c r="Y131" s="10">
        <f t="shared" si="77"/>
        <v>0</v>
      </c>
      <c r="Z131" s="10">
        <f t="shared" si="78"/>
        <v>0</v>
      </c>
      <c r="AA131" s="9">
        <f t="shared" si="79"/>
        <v>0</v>
      </c>
      <c r="AB131" s="47" t="e">
        <f t="shared" si="98"/>
        <v>#DIV/0!</v>
      </c>
      <c r="AC131" s="7">
        <f t="shared" si="99"/>
        <v>0</v>
      </c>
      <c r="AD131" s="44">
        <f t="shared" si="100"/>
        <v>0</v>
      </c>
      <c r="AE131" s="44">
        <f t="shared" si="101"/>
        <v>0</v>
      </c>
      <c r="AF131" s="44">
        <f t="shared" si="80"/>
        <v>0</v>
      </c>
      <c r="AG131" s="44">
        <f>'1 Krautuve'!AG131</f>
        <v>0</v>
      </c>
      <c r="AH131" s="61"/>
    </row>
    <row r="132" spans="2:34" x14ac:dyDescent="0.25">
      <c r="B132" s="26" t="s">
        <v>115</v>
      </c>
      <c r="C132" s="6">
        <v>565</v>
      </c>
      <c r="D132" s="25">
        <f t="shared" si="103"/>
        <v>564.99999999999989</v>
      </c>
      <c r="E132" s="25">
        <f t="shared" si="82"/>
        <v>677.99999999999989</v>
      </c>
      <c r="F132" s="2">
        <f t="shared" si="83"/>
        <v>0.87758112094395291</v>
      </c>
      <c r="G132" s="3">
        <f t="shared" si="84"/>
        <v>495.83333333333337</v>
      </c>
      <c r="H132" s="3">
        <f t="shared" si="85"/>
        <v>26.327433628318587</v>
      </c>
      <c r="I132" s="3">
        <f t="shared" si="73"/>
        <v>991.66666666666674</v>
      </c>
      <c r="J132" s="3">
        <f t="shared" si="102"/>
        <v>52.654867256637175</v>
      </c>
      <c r="K132" s="4">
        <f t="shared" si="86"/>
        <v>285600</v>
      </c>
      <c r="L132" s="4">
        <f t="shared" si="87"/>
        <v>15164.601769911507</v>
      </c>
      <c r="M132" s="7">
        <f t="shared" si="88"/>
        <v>0</v>
      </c>
      <c r="N132" s="7">
        <f t="shared" si="89"/>
        <v>0</v>
      </c>
      <c r="O132" s="7">
        <f t="shared" si="90"/>
        <v>0</v>
      </c>
      <c r="P132" s="7">
        <f t="shared" si="75"/>
        <v>0</v>
      </c>
      <c r="Q132" s="9">
        <f t="shared" si="91"/>
        <v>0</v>
      </c>
      <c r="R132" s="9">
        <f t="shared" si="92"/>
        <v>0</v>
      </c>
      <c r="S132" s="9">
        <f t="shared" si="93"/>
        <v>0</v>
      </c>
      <c r="T132" s="1">
        <f t="shared" si="94"/>
        <v>0</v>
      </c>
      <c r="U132" s="9">
        <f t="shared" si="95"/>
        <v>0</v>
      </c>
      <c r="V132" s="9">
        <f t="shared" si="96"/>
        <v>0</v>
      </c>
      <c r="W132" s="1">
        <f t="shared" si="97"/>
        <v>0</v>
      </c>
      <c r="X132" s="9">
        <f t="shared" si="76"/>
        <v>0</v>
      </c>
      <c r="Y132" s="10">
        <f t="shared" si="77"/>
        <v>0</v>
      </c>
      <c r="Z132" s="10">
        <f t="shared" si="78"/>
        <v>0</v>
      </c>
      <c r="AA132" s="9">
        <f t="shared" si="79"/>
        <v>0</v>
      </c>
      <c r="AB132" s="47" t="e">
        <f t="shared" si="98"/>
        <v>#DIV/0!</v>
      </c>
      <c r="AC132" s="7">
        <f t="shared" si="99"/>
        <v>0</v>
      </c>
      <c r="AD132" s="44">
        <f t="shared" si="100"/>
        <v>0</v>
      </c>
      <c r="AE132" s="44">
        <f t="shared" si="101"/>
        <v>0</v>
      </c>
      <c r="AF132" s="44">
        <f t="shared" si="80"/>
        <v>0</v>
      </c>
      <c r="AG132" s="44">
        <f>'1 Krautuve'!AG132</f>
        <v>0</v>
      </c>
      <c r="AH132" s="61"/>
    </row>
    <row r="133" spans="2:34" x14ac:dyDescent="0.25">
      <c r="B133" s="26" t="s">
        <v>116</v>
      </c>
      <c r="C133" s="6">
        <v>570</v>
      </c>
      <c r="D133" s="25">
        <f t="shared" si="103"/>
        <v>570</v>
      </c>
      <c r="E133" s="25">
        <f t="shared" si="82"/>
        <v>683</v>
      </c>
      <c r="F133" s="2">
        <f t="shared" si="83"/>
        <v>0.87115666178623719</v>
      </c>
      <c r="G133" s="3">
        <f t="shared" si="84"/>
        <v>496.55929721815522</v>
      </c>
      <c r="H133" s="3">
        <f t="shared" si="85"/>
        <v>26.134699853587115</v>
      </c>
      <c r="I133" s="3">
        <f t="shared" si="73"/>
        <v>993.11859443631045</v>
      </c>
      <c r="J133" s="3">
        <f t="shared" si="102"/>
        <v>52.26939970717423</v>
      </c>
      <c r="K133" s="4">
        <f t="shared" si="86"/>
        <v>286018.15519765741</v>
      </c>
      <c r="L133" s="4">
        <f t="shared" si="87"/>
        <v>15053.587115666178</v>
      </c>
      <c r="M133" s="7">
        <f t="shared" si="88"/>
        <v>0</v>
      </c>
      <c r="N133" s="7">
        <f t="shared" si="89"/>
        <v>0</v>
      </c>
      <c r="O133" s="7">
        <f t="shared" si="90"/>
        <v>0</v>
      </c>
      <c r="P133" s="7">
        <f t="shared" si="75"/>
        <v>0</v>
      </c>
      <c r="Q133" s="9">
        <f t="shared" si="91"/>
        <v>0</v>
      </c>
      <c r="R133" s="9">
        <f t="shared" si="92"/>
        <v>0</v>
      </c>
      <c r="S133" s="9">
        <f t="shared" si="93"/>
        <v>0</v>
      </c>
      <c r="T133" s="1">
        <f t="shared" si="94"/>
        <v>0</v>
      </c>
      <c r="U133" s="9">
        <f t="shared" si="95"/>
        <v>0</v>
      </c>
      <c r="V133" s="9">
        <f t="shared" si="96"/>
        <v>0</v>
      </c>
      <c r="W133" s="1">
        <f t="shared" si="97"/>
        <v>0</v>
      </c>
      <c r="X133" s="9">
        <f t="shared" si="76"/>
        <v>0</v>
      </c>
      <c r="Y133" s="10">
        <f t="shared" si="77"/>
        <v>0</v>
      </c>
      <c r="Z133" s="10">
        <f t="shared" si="78"/>
        <v>0</v>
      </c>
      <c r="AA133" s="9">
        <f t="shared" si="79"/>
        <v>0</v>
      </c>
      <c r="AB133" s="47" t="e">
        <f t="shared" si="98"/>
        <v>#DIV/0!</v>
      </c>
      <c r="AC133" s="7">
        <f t="shared" si="99"/>
        <v>0</v>
      </c>
      <c r="AD133" s="44">
        <f t="shared" si="100"/>
        <v>0</v>
      </c>
      <c r="AE133" s="44">
        <f t="shared" si="101"/>
        <v>0</v>
      </c>
      <c r="AF133" s="44">
        <f t="shared" si="80"/>
        <v>0</v>
      </c>
      <c r="AG133" s="44">
        <f>'1 Krautuve'!AG133</f>
        <v>0</v>
      </c>
      <c r="AH133" s="61"/>
    </row>
    <row r="134" spans="2:34" x14ac:dyDescent="0.25">
      <c r="B134" s="26" t="s">
        <v>117</v>
      </c>
      <c r="C134" s="6">
        <v>575</v>
      </c>
      <c r="D134" s="25">
        <f t="shared" si="103"/>
        <v>575</v>
      </c>
      <c r="E134" s="25">
        <f t="shared" si="82"/>
        <v>688</v>
      </c>
      <c r="F134" s="2">
        <f t="shared" si="83"/>
        <v>0.86482558139534882</v>
      </c>
      <c r="G134" s="3">
        <f t="shared" si="84"/>
        <v>497.27470930232556</v>
      </c>
      <c r="H134" s="3">
        <f t="shared" si="85"/>
        <v>25.944767441860463</v>
      </c>
      <c r="I134" s="3">
        <f t="shared" si="73"/>
        <v>994.54941860465112</v>
      </c>
      <c r="J134" s="3">
        <f t="shared" si="102"/>
        <v>51.889534883720927</v>
      </c>
      <c r="K134" s="4">
        <f t="shared" si="86"/>
        <v>286430.23255813954</v>
      </c>
      <c r="L134" s="4">
        <f t="shared" si="87"/>
        <v>14944.186046511626</v>
      </c>
      <c r="M134" s="7">
        <f t="shared" si="88"/>
        <v>0</v>
      </c>
      <c r="N134" s="7">
        <f t="shared" si="89"/>
        <v>0</v>
      </c>
      <c r="O134" s="7">
        <f t="shared" si="90"/>
        <v>0</v>
      </c>
      <c r="P134" s="7">
        <f t="shared" si="75"/>
        <v>0</v>
      </c>
      <c r="Q134" s="9">
        <f t="shared" si="91"/>
        <v>0</v>
      </c>
      <c r="R134" s="9">
        <f t="shared" si="92"/>
        <v>0</v>
      </c>
      <c r="S134" s="9">
        <f t="shared" si="93"/>
        <v>0</v>
      </c>
      <c r="T134" s="1">
        <f t="shared" si="94"/>
        <v>0</v>
      </c>
      <c r="U134" s="9">
        <f t="shared" si="95"/>
        <v>0</v>
      </c>
      <c r="V134" s="9">
        <f t="shared" si="96"/>
        <v>0</v>
      </c>
      <c r="W134" s="1">
        <f t="shared" si="97"/>
        <v>0</v>
      </c>
      <c r="X134" s="9">
        <f t="shared" si="76"/>
        <v>0</v>
      </c>
      <c r="Y134" s="10">
        <f t="shared" si="77"/>
        <v>0</v>
      </c>
      <c r="Z134" s="10">
        <f t="shared" si="78"/>
        <v>0</v>
      </c>
      <c r="AA134" s="9">
        <f t="shared" si="79"/>
        <v>0</v>
      </c>
      <c r="AB134" s="47" t="e">
        <f t="shared" si="98"/>
        <v>#DIV/0!</v>
      </c>
      <c r="AC134" s="7">
        <f t="shared" si="99"/>
        <v>0</v>
      </c>
      <c r="AD134" s="44">
        <f t="shared" si="100"/>
        <v>0</v>
      </c>
      <c r="AE134" s="44">
        <f t="shared" si="101"/>
        <v>0</v>
      </c>
      <c r="AF134" s="44">
        <f t="shared" si="80"/>
        <v>0</v>
      </c>
      <c r="AG134" s="44">
        <f>'1 Krautuve'!AG134</f>
        <v>0</v>
      </c>
      <c r="AH134" s="61"/>
    </row>
    <row r="135" spans="2:34" x14ac:dyDescent="0.25">
      <c r="B135" s="26" t="s">
        <v>118</v>
      </c>
      <c r="C135" s="6">
        <v>580</v>
      </c>
      <c r="D135" s="25">
        <f t="shared" si="103"/>
        <v>579.99999999999989</v>
      </c>
      <c r="E135" s="25">
        <f t="shared" si="82"/>
        <v>692.99999999999989</v>
      </c>
      <c r="F135" s="2">
        <f t="shared" si="83"/>
        <v>0.85858585858585867</v>
      </c>
      <c r="G135" s="3">
        <f t="shared" si="84"/>
        <v>497.97979797979804</v>
      </c>
      <c r="H135" s="3">
        <f t="shared" si="85"/>
        <v>25.757575757575761</v>
      </c>
      <c r="I135" s="3">
        <f t="shared" si="73"/>
        <v>995.95959595959607</v>
      </c>
      <c r="J135" s="3">
        <f t="shared" si="102"/>
        <v>51.515151515151523</v>
      </c>
      <c r="K135" s="4">
        <f t="shared" si="86"/>
        <v>286836.36363636365</v>
      </c>
      <c r="L135" s="4">
        <f t="shared" si="87"/>
        <v>14836.363636363638</v>
      </c>
      <c r="M135" s="7">
        <f t="shared" si="88"/>
        <v>0</v>
      </c>
      <c r="N135" s="7">
        <f t="shared" si="89"/>
        <v>0</v>
      </c>
      <c r="O135" s="7">
        <f t="shared" si="90"/>
        <v>0</v>
      </c>
      <c r="P135" s="7">
        <f t="shared" si="75"/>
        <v>0</v>
      </c>
      <c r="Q135" s="9">
        <f t="shared" si="91"/>
        <v>0</v>
      </c>
      <c r="R135" s="9">
        <f t="shared" si="92"/>
        <v>0</v>
      </c>
      <c r="S135" s="9">
        <f t="shared" si="93"/>
        <v>0</v>
      </c>
      <c r="T135" s="1">
        <f t="shared" si="94"/>
        <v>0</v>
      </c>
      <c r="U135" s="9">
        <f t="shared" si="95"/>
        <v>0</v>
      </c>
      <c r="V135" s="9">
        <f t="shared" si="96"/>
        <v>0</v>
      </c>
      <c r="W135" s="1">
        <f t="shared" si="97"/>
        <v>0</v>
      </c>
      <c r="X135" s="9">
        <f t="shared" si="76"/>
        <v>0</v>
      </c>
      <c r="Y135" s="10">
        <f t="shared" si="77"/>
        <v>0</v>
      </c>
      <c r="Z135" s="10">
        <f t="shared" si="78"/>
        <v>0</v>
      </c>
      <c r="AA135" s="9">
        <f t="shared" si="79"/>
        <v>0</v>
      </c>
      <c r="AB135" s="47" t="e">
        <f t="shared" si="98"/>
        <v>#DIV/0!</v>
      </c>
      <c r="AC135" s="7">
        <f t="shared" si="99"/>
        <v>0</v>
      </c>
      <c r="AD135" s="44">
        <f t="shared" si="100"/>
        <v>0</v>
      </c>
      <c r="AE135" s="44">
        <f t="shared" si="101"/>
        <v>0</v>
      </c>
      <c r="AF135" s="44">
        <f t="shared" si="80"/>
        <v>0</v>
      </c>
      <c r="AG135" s="44">
        <f>'1 Krautuve'!AG135</f>
        <v>0</v>
      </c>
      <c r="AH135" s="61"/>
    </row>
    <row r="136" spans="2:34" x14ac:dyDescent="0.25">
      <c r="B136" s="26" t="s">
        <v>119</v>
      </c>
      <c r="C136" s="6">
        <v>585</v>
      </c>
      <c r="D136" s="25">
        <f t="shared" si="103"/>
        <v>585</v>
      </c>
      <c r="E136" s="25">
        <f t="shared" si="82"/>
        <v>698</v>
      </c>
      <c r="F136" s="2">
        <f t="shared" si="83"/>
        <v>0.85243553008595985</v>
      </c>
      <c r="G136" s="3">
        <f t="shared" si="84"/>
        <v>498.6747851002865</v>
      </c>
      <c r="H136" s="3">
        <f t="shared" si="85"/>
        <v>25.573065902578797</v>
      </c>
      <c r="I136" s="3">
        <f t="shared" si="73"/>
        <v>997.349570200573</v>
      </c>
      <c r="J136" s="3">
        <f t="shared" si="102"/>
        <v>51.146131805157594</v>
      </c>
      <c r="K136" s="4">
        <f t="shared" si="86"/>
        <v>287236.67621776502</v>
      </c>
      <c r="L136" s="4">
        <f t="shared" si="87"/>
        <v>14730.085959885388</v>
      </c>
      <c r="M136" s="7">
        <f t="shared" si="88"/>
        <v>0</v>
      </c>
      <c r="N136" s="7">
        <f t="shared" si="89"/>
        <v>0</v>
      </c>
      <c r="O136" s="7">
        <f t="shared" si="90"/>
        <v>0</v>
      </c>
      <c r="P136" s="7">
        <f t="shared" si="75"/>
        <v>0</v>
      </c>
      <c r="Q136" s="9">
        <f t="shared" si="91"/>
        <v>0</v>
      </c>
      <c r="R136" s="9">
        <f t="shared" si="92"/>
        <v>0</v>
      </c>
      <c r="S136" s="9">
        <f t="shared" si="93"/>
        <v>0</v>
      </c>
      <c r="T136" s="1">
        <f t="shared" si="94"/>
        <v>0</v>
      </c>
      <c r="U136" s="9">
        <f t="shared" si="95"/>
        <v>0</v>
      </c>
      <c r="V136" s="9">
        <f t="shared" si="96"/>
        <v>0</v>
      </c>
      <c r="W136" s="1">
        <f t="shared" si="97"/>
        <v>0</v>
      </c>
      <c r="X136" s="9">
        <f t="shared" si="76"/>
        <v>0</v>
      </c>
      <c r="Y136" s="10">
        <f t="shared" si="77"/>
        <v>0</v>
      </c>
      <c r="Z136" s="10">
        <f t="shared" si="78"/>
        <v>0</v>
      </c>
      <c r="AA136" s="9">
        <f t="shared" si="79"/>
        <v>0</v>
      </c>
      <c r="AB136" s="47" t="e">
        <f t="shared" si="98"/>
        <v>#DIV/0!</v>
      </c>
      <c r="AC136" s="7">
        <f t="shared" si="99"/>
        <v>0</v>
      </c>
      <c r="AD136" s="44">
        <f t="shared" si="100"/>
        <v>0</v>
      </c>
      <c r="AE136" s="44">
        <f t="shared" si="101"/>
        <v>0</v>
      </c>
      <c r="AF136" s="44">
        <f t="shared" si="80"/>
        <v>0</v>
      </c>
      <c r="AG136" s="44">
        <f>'1 Krautuve'!AG136</f>
        <v>0</v>
      </c>
      <c r="AH136" s="61"/>
    </row>
    <row r="137" spans="2:34" x14ac:dyDescent="0.25">
      <c r="B137" s="26" t="s">
        <v>120</v>
      </c>
      <c r="C137" s="6">
        <v>590</v>
      </c>
      <c r="D137" s="25">
        <f t="shared" si="103"/>
        <v>590</v>
      </c>
      <c r="E137" s="25">
        <f t="shared" si="82"/>
        <v>703</v>
      </c>
      <c r="F137" s="2">
        <f t="shared" si="83"/>
        <v>0.84637268847795166</v>
      </c>
      <c r="G137" s="3">
        <f t="shared" si="84"/>
        <v>499.35988620199146</v>
      </c>
      <c r="H137" s="3">
        <f t="shared" si="85"/>
        <v>25.391180654338548</v>
      </c>
      <c r="I137" s="3">
        <f t="shared" si="73"/>
        <v>998.71977240398292</v>
      </c>
      <c r="J137" s="3">
        <f t="shared" si="102"/>
        <v>50.782361308677096</v>
      </c>
      <c r="K137" s="4">
        <f t="shared" si="86"/>
        <v>287631.29445234709</v>
      </c>
      <c r="L137" s="4">
        <f t="shared" si="87"/>
        <v>14625.320056899003</v>
      </c>
      <c r="M137" s="7">
        <f t="shared" si="88"/>
        <v>0</v>
      </c>
      <c r="N137" s="7">
        <f t="shared" si="89"/>
        <v>0</v>
      </c>
      <c r="O137" s="7">
        <f t="shared" si="90"/>
        <v>0</v>
      </c>
      <c r="P137" s="7">
        <f t="shared" si="75"/>
        <v>0</v>
      </c>
      <c r="Q137" s="9">
        <f t="shared" si="91"/>
        <v>0</v>
      </c>
      <c r="R137" s="9">
        <f t="shared" si="92"/>
        <v>0</v>
      </c>
      <c r="S137" s="9">
        <f t="shared" si="93"/>
        <v>0</v>
      </c>
      <c r="T137" s="1">
        <f t="shared" si="94"/>
        <v>0</v>
      </c>
      <c r="U137" s="9">
        <f t="shared" si="95"/>
        <v>0</v>
      </c>
      <c r="V137" s="9">
        <f t="shared" si="96"/>
        <v>0</v>
      </c>
      <c r="W137" s="1">
        <f t="shared" si="97"/>
        <v>0</v>
      </c>
      <c r="X137" s="9">
        <f t="shared" si="76"/>
        <v>0</v>
      </c>
      <c r="Y137" s="10">
        <f t="shared" si="77"/>
        <v>0</v>
      </c>
      <c r="Z137" s="10">
        <f t="shared" si="78"/>
        <v>0</v>
      </c>
      <c r="AA137" s="9">
        <f t="shared" si="79"/>
        <v>0</v>
      </c>
      <c r="AB137" s="47" t="e">
        <f t="shared" si="98"/>
        <v>#DIV/0!</v>
      </c>
      <c r="AC137" s="7">
        <f t="shared" si="99"/>
        <v>0</v>
      </c>
      <c r="AD137" s="44">
        <f t="shared" si="100"/>
        <v>0</v>
      </c>
      <c r="AE137" s="44">
        <f t="shared" si="101"/>
        <v>0</v>
      </c>
      <c r="AF137" s="44">
        <f t="shared" si="80"/>
        <v>0</v>
      </c>
      <c r="AG137" s="44">
        <f>'1 Krautuve'!AG137</f>
        <v>0</v>
      </c>
      <c r="AH137" s="61"/>
    </row>
    <row r="138" spans="2:34" x14ac:dyDescent="0.25">
      <c r="B138" s="26" t="s">
        <v>121</v>
      </c>
      <c r="C138" s="6">
        <v>595</v>
      </c>
      <c r="D138" s="25">
        <f t="shared" si="103"/>
        <v>595</v>
      </c>
      <c r="E138" s="25">
        <f t="shared" si="82"/>
        <v>708</v>
      </c>
      <c r="F138" s="2">
        <f t="shared" si="83"/>
        <v>0.84039548022598876</v>
      </c>
      <c r="G138" s="3">
        <f t="shared" si="84"/>
        <v>500.03531073446334</v>
      </c>
      <c r="H138" s="3">
        <f t="shared" si="85"/>
        <v>25.211864406779661</v>
      </c>
      <c r="I138" s="3">
        <f t="shared" si="73"/>
        <v>1000.0706214689267</v>
      </c>
      <c r="J138" s="3">
        <f t="shared" si="102"/>
        <v>50.423728813559322</v>
      </c>
      <c r="K138" s="4">
        <f t="shared" si="86"/>
        <v>288020.3389830509</v>
      </c>
      <c r="L138" s="4">
        <f t="shared" si="87"/>
        <v>14522.033898305084</v>
      </c>
      <c r="M138" s="7">
        <f t="shared" si="88"/>
        <v>0</v>
      </c>
      <c r="N138" s="7">
        <f t="shared" si="89"/>
        <v>0</v>
      </c>
      <c r="O138" s="7">
        <f t="shared" si="90"/>
        <v>0</v>
      </c>
      <c r="P138" s="7">
        <f t="shared" si="75"/>
        <v>0</v>
      </c>
      <c r="Q138" s="9">
        <f t="shared" si="91"/>
        <v>0</v>
      </c>
      <c r="R138" s="9">
        <f t="shared" si="92"/>
        <v>0</v>
      </c>
      <c r="S138" s="9">
        <f t="shared" si="93"/>
        <v>0</v>
      </c>
      <c r="T138" s="1">
        <f t="shared" si="94"/>
        <v>0</v>
      </c>
      <c r="U138" s="9">
        <f t="shared" si="95"/>
        <v>0</v>
      </c>
      <c r="V138" s="9">
        <f t="shared" si="96"/>
        <v>0</v>
      </c>
      <c r="W138" s="1">
        <f t="shared" si="97"/>
        <v>0</v>
      </c>
      <c r="X138" s="9">
        <f t="shared" si="76"/>
        <v>0</v>
      </c>
      <c r="Y138" s="10">
        <f t="shared" si="77"/>
        <v>0</v>
      </c>
      <c r="Z138" s="10">
        <f t="shared" si="78"/>
        <v>0</v>
      </c>
      <c r="AA138" s="9">
        <f t="shared" si="79"/>
        <v>0</v>
      </c>
      <c r="AB138" s="47" t="e">
        <f t="shared" si="98"/>
        <v>#DIV/0!</v>
      </c>
      <c r="AC138" s="7">
        <f t="shared" si="99"/>
        <v>0</v>
      </c>
      <c r="AD138" s="44">
        <f t="shared" si="100"/>
        <v>0</v>
      </c>
      <c r="AE138" s="44">
        <f t="shared" si="101"/>
        <v>0</v>
      </c>
      <c r="AF138" s="44">
        <f t="shared" si="80"/>
        <v>0</v>
      </c>
      <c r="AG138" s="44">
        <f>'1 Krautuve'!AG138</f>
        <v>0</v>
      </c>
      <c r="AH138" s="61"/>
    </row>
    <row r="139" spans="2:34" x14ac:dyDescent="0.25">
      <c r="B139" s="26" t="s">
        <v>122</v>
      </c>
      <c r="C139" s="6">
        <v>600</v>
      </c>
      <c r="D139" s="25">
        <f t="shared" si="103"/>
        <v>600</v>
      </c>
      <c r="E139" s="25">
        <f t="shared" si="82"/>
        <v>713</v>
      </c>
      <c r="F139" s="2">
        <f t="shared" si="83"/>
        <v>0.83450210378681622</v>
      </c>
      <c r="G139" s="3">
        <f t="shared" si="84"/>
        <v>500.70126227208971</v>
      </c>
      <c r="H139" s="3">
        <f t="shared" si="85"/>
        <v>25.035063113604487</v>
      </c>
      <c r="I139" s="3">
        <f t="shared" si="73"/>
        <v>1001.4025245441794</v>
      </c>
      <c r="J139" s="3">
        <f t="shared" si="102"/>
        <v>50.070126227208974</v>
      </c>
      <c r="K139" s="4">
        <f t="shared" si="86"/>
        <v>288403.92706872366</v>
      </c>
      <c r="L139" s="4">
        <f t="shared" si="87"/>
        <v>14420.196353436184</v>
      </c>
      <c r="M139" s="7">
        <f t="shared" si="88"/>
        <v>0</v>
      </c>
      <c r="N139" s="7">
        <f t="shared" si="89"/>
        <v>0</v>
      </c>
      <c r="O139" s="7">
        <f t="shared" si="90"/>
        <v>0</v>
      </c>
      <c r="P139" s="7">
        <f t="shared" si="75"/>
        <v>0</v>
      </c>
      <c r="Q139" s="9">
        <f t="shared" si="91"/>
        <v>0</v>
      </c>
      <c r="R139" s="9">
        <f t="shared" si="92"/>
        <v>0</v>
      </c>
      <c r="S139" s="9">
        <f t="shared" si="93"/>
        <v>0</v>
      </c>
      <c r="T139" s="1">
        <f t="shared" si="94"/>
        <v>0</v>
      </c>
      <c r="U139" s="9">
        <f t="shared" si="95"/>
        <v>0</v>
      </c>
      <c r="V139" s="9">
        <f t="shared" si="96"/>
        <v>0</v>
      </c>
      <c r="W139" s="1">
        <f t="shared" si="97"/>
        <v>0</v>
      </c>
      <c r="X139" s="9">
        <f t="shared" si="76"/>
        <v>0</v>
      </c>
      <c r="Y139" s="10">
        <f t="shared" si="77"/>
        <v>0</v>
      </c>
      <c r="Z139" s="10">
        <f t="shared" si="78"/>
        <v>0</v>
      </c>
      <c r="AA139" s="9">
        <f t="shared" si="79"/>
        <v>0</v>
      </c>
      <c r="AB139" s="47" t="e">
        <f t="shared" si="98"/>
        <v>#DIV/0!</v>
      </c>
      <c r="AC139" s="7">
        <f t="shared" si="99"/>
        <v>0</v>
      </c>
      <c r="AD139" s="44">
        <f t="shared" si="100"/>
        <v>0</v>
      </c>
      <c r="AE139" s="44">
        <f t="shared" si="101"/>
        <v>0</v>
      </c>
      <c r="AF139" s="44">
        <f t="shared" si="80"/>
        <v>0</v>
      </c>
      <c r="AG139" s="44">
        <f>'1 Krautuve'!AG139</f>
        <v>0</v>
      </c>
      <c r="AH139" s="61"/>
    </row>
    <row r="140" spans="2:34" x14ac:dyDescent="0.25">
      <c r="M140" s="3"/>
      <c r="N140" s="3"/>
      <c r="O140" s="3"/>
    </row>
    <row r="141" spans="2:34" x14ac:dyDescent="0.25">
      <c r="M141" s="3"/>
      <c r="N141" s="3"/>
      <c r="O141" s="3"/>
    </row>
    <row r="142" spans="2:34" x14ac:dyDescent="0.25">
      <c r="M142" s="3"/>
      <c r="N142" s="3"/>
      <c r="O142" s="3"/>
    </row>
    <row r="143" spans="2:34" x14ac:dyDescent="0.25">
      <c r="M143" s="3"/>
      <c r="N143" s="3"/>
      <c r="O143" s="3"/>
    </row>
    <row r="144" spans="2:34" x14ac:dyDescent="0.25">
      <c r="M144" s="3"/>
      <c r="N144" s="3"/>
      <c r="O144" s="3"/>
    </row>
    <row r="145" spans="13:15" x14ac:dyDescent="0.25">
      <c r="M145" s="3"/>
      <c r="N145" s="3"/>
      <c r="O145" s="3"/>
    </row>
    <row r="146" spans="13:15" x14ac:dyDescent="0.25">
      <c r="M146" s="3"/>
      <c r="N146" s="3"/>
      <c r="O146" s="3"/>
    </row>
    <row r="147" spans="13:15" x14ac:dyDescent="0.25">
      <c r="M147" s="3"/>
      <c r="N147" s="3"/>
      <c r="O147" s="3"/>
    </row>
    <row r="148" spans="13:15" x14ac:dyDescent="0.25">
      <c r="M148" s="3"/>
      <c r="N148" s="3"/>
      <c r="O148" s="3"/>
    </row>
    <row r="149" spans="13:15" x14ac:dyDescent="0.25">
      <c r="M149" s="3"/>
      <c r="N149" s="3"/>
      <c r="O149" s="3"/>
    </row>
    <row r="150" spans="13:15" x14ac:dyDescent="0.25">
      <c r="M150" s="3"/>
      <c r="N150" s="3"/>
      <c r="O150" s="3"/>
    </row>
    <row r="151" spans="13:15" x14ac:dyDescent="0.25">
      <c r="M151" s="3"/>
      <c r="N151" s="3"/>
      <c r="O151" s="3"/>
    </row>
  </sheetData>
  <sheetProtection password="AE84" sheet="1" objects="1" scenarios="1"/>
  <mergeCells count="40">
    <mergeCell ref="B16:C16"/>
    <mergeCell ref="F16:J16"/>
    <mergeCell ref="M16:S16"/>
    <mergeCell ref="AF17:AG17"/>
    <mergeCell ref="M18:P18"/>
    <mergeCell ref="Y18:Z18"/>
    <mergeCell ref="F17:J17"/>
    <mergeCell ref="B15:C15"/>
    <mergeCell ref="F15:J15"/>
    <mergeCell ref="M15:S15"/>
    <mergeCell ref="B10:C10"/>
    <mergeCell ref="M10:S10"/>
    <mergeCell ref="B11:C11"/>
    <mergeCell ref="M11:S11"/>
    <mergeCell ref="B12:C12"/>
    <mergeCell ref="F12:J12"/>
    <mergeCell ref="B13:C13"/>
    <mergeCell ref="F13:J13"/>
    <mergeCell ref="M13:S13"/>
    <mergeCell ref="B14:C14"/>
    <mergeCell ref="M14:S14"/>
    <mergeCell ref="F14:J14"/>
    <mergeCell ref="B8:C8"/>
    <mergeCell ref="F8:J8"/>
    <mergeCell ref="M8:S8"/>
    <mergeCell ref="B9:C9"/>
    <mergeCell ref="F9:J9"/>
    <mergeCell ref="M9:S9"/>
    <mergeCell ref="B6:C6"/>
    <mergeCell ref="F6:J6"/>
    <mergeCell ref="M6:S6"/>
    <mergeCell ref="B7:C7"/>
    <mergeCell ref="F7:J7"/>
    <mergeCell ref="M7:S7"/>
    <mergeCell ref="B4:C4"/>
    <mergeCell ref="F4:J4"/>
    <mergeCell ref="M4:S4"/>
    <mergeCell ref="B5:C5"/>
    <mergeCell ref="F5:J5"/>
    <mergeCell ref="M5:S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I151"/>
  <sheetViews>
    <sheetView zoomScale="70" zoomScaleNormal="70" workbookViewId="0">
      <pane xSplit="2" ySplit="19" topLeftCell="F20" activePane="bottomRight" state="frozen"/>
      <selection pane="topRight" activeCell="C1" sqref="C1"/>
      <selection pane="bottomLeft" activeCell="A17" sqref="A17"/>
      <selection pane="bottomRight" activeCell="AH1" sqref="AH1:AH1048576"/>
    </sheetView>
  </sheetViews>
  <sheetFormatPr defaultRowHeight="15" x14ac:dyDescent="0.25"/>
  <cols>
    <col min="1" max="1" width="2.28515625" style="6" customWidth="1"/>
    <col min="2" max="2" width="12.28515625" bestFit="1" customWidth="1"/>
    <col min="3" max="3" width="11.5703125" bestFit="1" customWidth="1"/>
    <col min="4" max="4" width="10.5703125" customWidth="1"/>
    <col min="5" max="5" width="12.7109375" customWidth="1"/>
    <col min="6" max="6" width="9.28515625" style="2" customWidth="1"/>
    <col min="7" max="7" width="8.140625" style="2" customWidth="1"/>
    <col min="8" max="8" width="8.28515625" customWidth="1"/>
    <col min="9" max="9" width="11" style="3" customWidth="1"/>
    <col min="10" max="10" width="12" style="3" customWidth="1"/>
    <col min="11" max="11" width="10" style="4" customWidth="1"/>
    <col min="12" max="12" width="9.140625" style="4"/>
    <col min="15" max="15" width="13.42578125" bestFit="1" customWidth="1"/>
    <col min="16" max="16" width="7.85546875" customWidth="1"/>
    <col min="19" max="19" width="8.140625" customWidth="1"/>
    <col min="20" max="20" width="10.85546875" customWidth="1"/>
    <col min="21" max="21" width="9.85546875" customWidth="1"/>
    <col min="22" max="22" width="13" customWidth="1"/>
    <col min="23" max="23" width="13.85546875" customWidth="1"/>
    <col min="28" max="28" width="10" bestFit="1" customWidth="1"/>
    <col min="29" max="29" width="10.140625" bestFit="1" customWidth="1"/>
    <col min="30" max="30" width="12.140625" bestFit="1" customWidth="1"/>
    <col min="31" max="31" width="10.42578125" bestFit="1" customWidth="1"/>
    <col min="34" max="34" width="9.140625" customWidth="1"/>
  </cols>
  <sheetData>
    <row r="1" spans="1:35" ht="18.75" x14ac:dyDescent="0.3">
      <c r="B1" s="51" t="s">
        <v>193</v>
      </c>
      <c r="Q1" s="63" t="s">
        <v>198</v>
      </c>
    </row>
    <row r="2" spans="1:35" x14ac:dyDescent="0.25">
      <c r="B2" s="60" t="s">
        <v>197</v>
      </c>
    </row>
    <row r="3" spans="1:35" ht="18.75" x14ac:dyDescent="0.3">
      <c r="B3" s="50" t="s">
        <v>196</v>
      </c>
    </row>
    <row r="4" spans="1:35" s="4" customFormat="1" x14ac:dyDescent="0.25">
      <c r="A4" s="6"/>
      <c r="B4" s="80" t="s">
        <v>139</v>
      </c>
      <c r="C4" s="80"/>
      <c r="D4" s="1">
        <f>'1 Krautuve'!D4</f>
        <v>40</v>
      </c>
      <c r="E4"/>
      <c r="F4" s="67" t="s">
        <v>173</v>
      </c>
      <c r="G4" s="68"/>
      <c r="H4" s="68"/>
      <c r="I4" s="68"/>
      <c r="J4" s="69"/>
      <c r="K4" s="10">
        <f>'1 Krautuve'!K4</f>
        <v>0</v>
      </c>
      <c r="M4" s="78" t="s">
        <v>128</v>
      </c>
      <c r="N4" s="78"/>
      <c r="O4" s="78"/>
      <c r="P4" s="78"/>
      <c r="Q4" s="78"/>
      <c r="R4" s="78"/>
      <c r="S4" s="78"/>
      <c r="T4" s="7">
        <f>'1 Krautuve'!T4</f>
        <v>0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s="4" customFormat="1" ht="15" customHeight="1" x14ac:dyDescent="0.25">
      <c r="A5" s="6"/>
      <c r="B5" s="80" t="s">
        <v>140</v>
      </c>
      <c r="C5" s="80"/>
      <c r="D5" s="1">
        <f>'1 Krautuve'!D5</f>
        <v>55</v>
      </c>
      <c r="E5"/>
      <c r="F5" s="67" t="s">
        <v>174</v>
      </c>
      <c r="G5" s="68"/>
      <c r="H5" s="68"/>
      <c r="I5" s="68"/>
      <c r="J5" s="69"/>
      <c r="K5" s="46">
        <f>'1 Krautuve'!K5</f>
        <v>0</v>
      </c>
      <c r="M5" s="78" t="s">
        <v>130</v>
      </c>
      <c r="N5" s="78"/>
      <c r="O5" s="78"/>
      <c r="P5" s="78"/>
      <c r="Q5" s="78"/>
      <c r="R5" s="78"/>
      <c r="S5" s="78"/>
      <c r="T5" s="7">
        <f>'1 Krautuve'!T5</f>
        <v>0</v>
      </c>
      <c r="U5" s="36" t="e">
        <f>T5/T4</f>
        <v>#DIV/0!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s="4" customFormat="1" ht="15" customHeight="1" x14ac:dyDescent="0.25">
      <c r="A6" s="6"/>
      <c r="B6" s="80" t="s">
        <v>141</v>
      </c>
      <c r="C6" s="80"/>
      <c r="D6" s="1">
        <f>'1 Krautuve'!D6</f>
        <v>60</v>
      </c>
      <c r="E6"/>
      <c r="F6" s="67" t="s">
        <v>175</v>
      </c>
      <c r="G6" s="68"/>
      <c r="H6" s="68"/>
      <c r="I6" s="68"/>
      <c r="J6" s="69"/>
      <c r="K6" s="9">
        <f>'1 Krautuve'!K6</f>
        <v>0</v>
      </c>
      <c r="M6" s="78" t="s">
        <v>131</v>
      </c>
      <c r="N6" s="78"/>
      <c r="O6" s="78"/>
      <c r="P6" s="78"/>
      <c r="Q6" s="78"/>
      <c r="R6" s="78"/>
      <c r="S6" s="78"/>
      <c r="T6" s="7">
        <f>'1 Krautuve'!T6</f>
        <v>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s="4" customFormat="1" ht="15" customHeight="1" x14ac:dyDescent="0.25">
      <c r="A7" s="6"/>
      <c r="B7" s="80" t="s">
        <v>142</v>
      </c>
      <c r="C7" s="80"/>
      <c r="D7" s="1">
        <f>'1 Krautuve'!D7+18+18</f>
        <v>81</v>
      </c>
      <c r="E7" s="5"/>
      <c r="F7" s="67" t="s">
        <v>176</v>
      </c>
      <c r="G7" s="68"/>
      <c r="H7" s="68"/>
      <c r="I7" s="68"/>
      <c r="J7" s="69"/>
      <c r="K7" s="9">
        <f>'1 Krautuve'!K7</f>
        <v>0</v>
      </c>
      <c r="M7" s="78" t="s">
        <v>133</v>
      </c>
      <c r="N7" s="78"/>
      <c r="O7" s="78"/>
      <c r="P7" s="78"/>
      <c r="Q7" s="78"/>
      <c r="R7" s="78"/>
      <c r="S7" s="78"/>
      <c r="T7" s="7">
        <f>'1 Krautuve'!T7</f>
        <v>0</v>
      </c>
      <c r="U7" s="36" t="e">
        <f>T7/T6</f>
        <v>#DIV/0!</v>
      </c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s="4" customFormat="1" ht="15" customHeight="1" x14ac:dyDescent="0.25">
      <c r="A8" s="6"/>
      <c r="B8" s="80" t="s">
        <v>143</v>
      </c>
      <c r="C8" s="80"/>
      <c r="D8" s="1">
        <f>'1 Krautuve'!D8</f>
        <v>50</v>
      </c>
      <c r="E8"/>
      <c r="F8" s="67" t="s">
        <v>177</v>
      </c>
      <c r="G8" s="68"/>
      <c r="H8" s="68"/>
      <c r="I8" s="68"/>
      <c r="J8" s="69"/>
      <c r="K8" s="9">
        <f>'1 Krautuve'!K8</f>
        <v>0</v>
      </c>
      <c r="M8" s="79"/>
      <c r="N8" s="79"/>
      <c r="O8" s="79"/>
      <c r="P8" s="79"/>
      <c r="Q8" s="79"/>
      <c r="R8" s="79"/>
      <c r="S8" s="79"/>
      <c r="T8" s="12" t="s">
        <v>124</v>
      </c>
      <c r="U8" s="13">
        <v>0.6</v>
      </c>
      <c r="V8" s="13" t="s">
        <v>125</v>
      </c>
      <c r="W8" s="12" t="s">
        <v>126</v>
      </c>
      <c r="X8"/>
      <c r="Y8"/>
      <c r="Z8"/>
      <c r="AA8"/>
      <c r="AB8"/>
      <c r="AC8"/>
      <c r="AD8"/>
      <c r="AE8"/>
      <c r="AF8"/>
      <c r="AG8"/>
      <c r="AH8"/>
      <c r="AI8"/>
    </row>
    <row r="9" spans="1:35" s="4" customFormat="1" ht="15" customHeight="1" x14ac:dyDescent="0.25">
      <c r="A9" s="6"/>
      <c r="B9" s="80" t="s">
        <v>144</v>
      </c>
      <c r="C9" s="80"/>
      <c r="D9" s="1">
        <f>'1 Krautuve'!D9</f>
        <v>45</v>
      </c>
      <c r="E9"/>
      <c r="F9" s="67" t="s">
        <v>178</v>
      </c>
      <c r="G9" s="68"/>
      <c r="H9" s="68"/>
      <c r="I9" s="68"/>
      <c r="J9" s="69"/>
      <c r="K9" s="9">
        <f>'1 Krautuve'!K9</f>
        <v>0</v>
      </c>
      <c r="M9" s="78" t="s">
        <v>129</v>
      </c>
      <c r="N9" s="78"/>
      <c r="O9" s="78"/>
      <c r="P9" s="78"/>
      <c r="Q9" s="78"/>
      <c r="R9" s="78"/>
      <c r="S9" s="78"/>
      <c r="T9" s="14">
        <f>T4-T5</f>
        <v>0</v>
      </c>
      <c r="U9" s="8">
        <f>T9*0.6</f>
        <v>0</v>
      </c>
      <c r="V9" s="8">
        <v>4</v>
      </c>
      <c r="W9" s="12">
        <f>U9/V9</f>
        <v>0</v>
      </c>
      <c r="X9"/>
      <c r="Y9"/>
      <c r="Z9"/>
      <c r="AA9"/>
      <c r="AB9"/>
      <c r="AC9"/>
      <c r="AD9"/>
      <c r="AE9"/>
      <c r="AF9"/>
      <c r="AG9"/>
      <c r="AH9"/>
      <c r="AI9"/>
    </row>
    <row r="10" spans="1:35" s="4" customFormat="1" ht="15" customHeight="1" x14ac:dyDescent="0.25">
      <c r="A10" s="6"/>
      <c r="B10" s="80" t="s">
        <v>146</v>
      </c>
      <c r="C10" s="80"/>
      <c r="D10" s="1">
        <f>'1 Krautuve'!D10</f>
        <v>660</v>
      </c>
      <c r="E10"/>
      <c r="F10" s="31" t="s">
        <v>134</v>
      </c>
      <c r="G10" s="32"/>
      <c r="H10" s="32"/>
      <c r="I10" s="32"/>
      <c r="J10" s="33"/>
      <c r="K10" s="10">
        <f>'1 Krautuve'!K10</f>
        <v>0</v>
      </c>
      <c r="M10" s="78" t="s">
        <v>132</v>
      </c>
      <c r="N10" s="78"/>
      <c r="O10" s="78"/>
      <c r="P10" s="78"/>
      <c r="Q10" s="78"/>
      <c r="R10" s="78"/>
      <c r="S10" s="78"/>
      <c r="T10" s="14">
        <f>T6-T7</f>
        <v>0</v>
      </c>
      <c r="U10" s="8">
        <f>T10*0.6</f>
        <v>0</v>
      </c>
      <c r="V10" s="8">
        <v>6</v>
      </c>
      <c r="W10" s="8">
        <f>U10/V10</f>
        <v>0</v>
      </c>
      <c r="X10"/>
      <c r="Y10"/>
      <c r="Z10"/>
      <c r="AA10"/>
      <c r="AB10"/>
      <c r="AC10"/>
      <c r="AD10"/>
      <c r="AE10"/>
      <c r="AF10"/>
      <c r="AG10"/>
      <c r="AH10"/>
      <c r="AI10"/>
    </row>
    <row r="11" spans="1:35" s="4" customFormat="1" x14ac:dyDescent="0.25">
      <c r="B11" s="80" t="s">
        <v>150</v>
      </c>
      <c r="C11" s="80"/>
      <c r="D11" s="1">
        <f>'1 Krautuve'!D11</f>
        <v>11</v>
      </c>
      <c r="E11"/>
      <c r="K11" s="10"/>
      <c r="M11" s="79" t="s">
        <v>124</v>
      </c>
      <c r="N11" s="79"/>
      <c r="O11" s="79"/>
      <c r="P11" s="79"/>
      <c r="Q11" s="79"/>
      <c r="R11" s="79"/>
      <c r="S11" s="79"/>
      <c r="T11" s="14">
        <f>SUM(T9:T10)</f>
        <v>0</v>
      </c>
      <c r="U11" s="8">
        <f>SUM(U9:U10)</f>
        <v>0</v>
      </c>
      <c r="V11" s="12"/>
      <c r="W11" s="8">
        <f>SUM(W9:W10)</f>
        <v>0</v>
      </c>
    </row>
    <row r="12" spans="1:35" s="4" customFormat="1" ht="28.5" customHeight="1" x14ac:dyDescent="0.25">
      <c r="B12" s="90" t="s">
        <v>147</v>
      </c>
      <c r="C12" s="90"/>
      <c r="D12" s="1">
        <f>'1 Krautuve'!D12</f>
        <v>20</v>
      </c>
      <c r="E12"/>
      <c r="F12" s="77" t="s">
        <v>123</v>
      </c>
      <c r="G12" s="77"/>
      <c r="H12" s="77"/>
      <c r="I12" s="77"/>
      <c r="J12" s="77"/>
      <c r="K12" s="9">
        <f>'1 Krautuve'!K12</f>
        <v>0</v>
      </c>
    </row>
    <row r="13" spans="1:35" s="4" customFormat="1" ht="15" customHeight="1" x14ac:dyDescent="0.25">
      <c r="B13" s="80" t="s">
        <v>0</v>
      </c>
      <c r="C13" s="80"/>
      <c r="D13" s="1">
        <f>'1 Krautuve'!D13</f>
        <v>6</v>
      </c>
      <c r="E13"/>
      <c r="F13" s="67" t="s">
        <v>181</v>
      </c>
      <c r="G13" s="68"/>
      <c r="H13" s="68"/>
      <c r="I13" s="68"/>
      <c r="J13" s="69"/>
      <c r="K13" s="9">
        <f>'1 Krautuve'!K13</f>
        <v>0</v>
      </c>
      <c r="M13" s="79"/>
      <c r="N13" s="79"/>
      <c r="O13" s="79"/>
      <c r="P13" s="79"/>
      <c r="Q13" s="79"/>
      <c r="R13" s="79"/>
      <c r="S13" s="79"/>
      <c r="T13" s="12" t="str">
        <f>T8</f>
        <v>Kopā</v>
      </c>
      <c r="U13" s="13">
        <v>0.4</v>
      </c>
      <c r="V13" s="12" t="s">
        <v>2</v>
      </c>
      <c r="W13" s="12" t="s">
        <v>136</v>
      </c>
    </row>
    <row r="14" spans="1:35" s="4" customFormat="1" ht="15" customHeight="1" x14ac:dyDescent="0.25">
      <c r="B14" s="80" t="s">
        <v>1</v>
      </c>
      <c r="C14" s="80"/>
      <c r="D14" s="1">
        <f>'1 Krautuve'!D14</f>
        <v>288</v>
      </c>
      <c r="E14"/>
      <c r="F14" s="71" t="s">
        <v>127</v>
      </c>
      <c r="G14" s="72"/>
      <c r="H14" s="72"/>
      <c r="I14" s="72"/>
      <c r="J14" s="73"/>
      <c r="K14" s="9">
        <f>'1 Krautuve'!K14</f>
        <v>0</v>
      </c>
      <c r="M14" s="71" t="s">
        <v>129</v>
      </c>
      <c r="N14" s="72"/>
      <c r="O14" s="72"/>
      <c r="P14" s="72"/>
      <c r="Q14" s="72"/>
      <c r="R14" s="72"/>
      <c r="S14" s="73"/>
      <c r="T14" s="8">
        <f>T9</f>
        <v>0</v>
      </c>
      <c r="U14" s="14">
        <f>T9-U9</f>
        <v>0</v>
      </c>
      <c r="V14" s="7">
        <v>800000</v>
      </c>
      <c r="W14" s="15">
        <f>U14/V14</f>
        <v>0</v>
      </c>
    </row>
    <row r="15" spans="1:35" s="4" customFormat="1" ht="15" customHeight="1" x14ac:dyDescent="0.25">
      <c r="B15" s="80" t="s">
        <v>148</v>
      </c>
      <c r="C15" s="80"/>
      <c r="D15" s="1">
        <f>'1 Krautuve'!D15</f>
        <v>24</v>
      </c>
      <c r="E15"/>
      <c r="F15" s="74" t="s">
        <v>180</v>
      </c>
      <c r="G15" s="75"/>
      <c r="H15" s="75"/>
      <c r="I15" s="75"/>
      <c r="J15" s="76"/>
      <c r="K15" s="9">
        <f>'1 Krautuve'!K15</f>
        <v>19000</v>
      </c>
      <c r="M15" s="71" t="s">
        <v>132</v>
      </c>
      <c r="N15" s="72"/>
      <c r="O15" s="72"/>
      <c r="P15" s="72"/>
      <c r="Q15" s="72"/>
      <c r="R15" s="72"/>
      <c r="S15" s="73"/>
      <c r="T15" s="8">
        <f>T10</f>
        <v>0</v>
      </c>
      <c r="U15" s="14">
        <f>T10-U10</f>
        <v>0</v>
      </c>
      <c r="V15" s="7">
        <v>1200000</v>
      </c>
      <c r="W15" s="15">
        <f>U15/V15</f>
        <v>0</v>
      </c>
    </row>
    <row r="16" spans="1:35" s="4" customFormat="1" x14ac:dyDescent="0.25">
      <c r="B16" s="80" t="s">
        <v>145</v>
      </c>
      <c r="C16" s="80"/>
      <c r="D16" s="1">
        <f>'1 Krautuve'!D16</f>
        <v>30</v>
      </c>
      <c r="E16"/>
      <c r="F16" s="71" t="s">
        <v>179</v>
      </c>
      <c r="G16" s="72"/>
      <c r="H16" s="72"/>
      <c r="I16" s="72"/>
      <c r="J16" s="73"/>
      <c r="K16" s="28">
        <f>'1 Krautuve'!K16</f>
        <v>0</v>
      </c>
      <c r="M16" s="81" t="s">
        <v>124</v>
      </c>
      <c r="N16" s="82"/>
      <c r="O16" s="82"/>
      <c r="P16" s="82"/>
      <c r="Q16" s="82"/>
      <c r="R16" s="82"/>
      <c r="S16" s="83"/>
      <c r="T16" s="8">
        <f>SUM(T14:T15)</f>
        <v>0</v>
      </c>
      <c r="U16" s="14">
        <f>SUM(U14:U15)</f>
        <v>0</v>
      </c>
      <c r="V16" s="12"/>
      <c r="W16" s="15">
        <f>SUM(W14:W15)</f>
        <v>0</v>
      </c>
    </row>
    <row r="17" spans="1:34" s="4" customFormat="1" ht="16.5" customHeight="1" x14ac:dyDescent="0.25">
      <c r="B17"/>
      <c r="C17"/>
      <c r="D17"/>
      <c r="E17"/>
      <c r="F17" s="87" t="s">
        <v>183</v>
      </c>
      <c r="G17" s="88"/>
      <c r="H17" s="88"/>
      <c r="I17" s="88"/>
      <c r="J17" s="89"/>
      <c r="K17" s="7">
        <f>'1 Krautuve'!K17</f>
        <v>0</v>
      </c>
      <c r="X17"/>
      <c r="Y17"/>
      <c r="Z17"/>
      <c r="AF17" s="91"/>
      <c r="AG17" s="91"/>
    </row>
    <row r="18" spans="1:34" s="4" customFormat="1" ht="16.5" customHeight="1" x14ac:dyDescent="0.3">
      <c r="A18" s="6"/>
      <c r="B18" s="50" t="s">
        <v>191</v>
      </c>
      <c r="C18"/>
      <c r="D18"/>
      <c r="E18"/>
      <c r="F18" s="2"/>
      <c r="G18" s="2"/>
      <c r="H18"/>
      <c r="I18" s="3"/>
      <c r="J18" s="3"/>
      <c r="M18" s="70" t="s">
        <v>161</v>
      </c>
      <c r="N18" s="70"/>
      <c r="O18" s="70"/>
      <c r="P18" s="70"/>
      <c r="Q18"/>
      <c r="R18" s="25"/>
      <c r="S18" s="29"/>
      <c r="T18" s="30"/>
      <c r="U18"/>
      <c r="V18"/>
      <c r="W18"/>
      <c r="X18"/>
      <c r="Y18" s="84" t="s">
        <v>182</v>
      </c>
      <c r="Z18" s="85"/>
      <c r="AF18" s="62"/>
      <c r="AG18" s="62"/>
    </row>
    <row r="19" spans="1:34" s="17" customFormat="1" ht="72" customHeight="1" x14ac:dyDescent="0.25">
      <c r="A19" s="18"/>
      <c r="B19" s="19" t="s">
        <v>149</v>
      </c>
      <c r="C19" s="20" t="s">
        <v>160</v>
      </c>
      <c r="D19" s="21" t="s">
        <v>151</v>
      </c>
      <c r="E19" s="21" t="s">
        <v>152</v>
      </c>
      <c r="F19" s="22" t="s">
        <v>153</v>
      </c>
      <c r="G19" s="22" t="s">
        <v>154</v>
      </c>
      <c r="H19" s="22" t="s">
        <v>155</v>
      </c>
      <c r="I19" s="23" t="s">
        <v>156</v>
      </c>
      <c r="J19" s="23" t="s">
        <v>157</v>
      </c>
      <c r="K19" s="23" t="s">
        <v>158</v>
      </c>
      <c r="L19" s="23" t="s">
        <v>159</v>
      </c>
      <c r="M19" s="39" t="s">
        <v>162</v>
      </c>
      <c r="N19" s="39" t="s">
        <v>163</v>
      </c>
      <c r="O19" s="39" t="s">
        <v>164</v>
      </c>
      <c r="P19" s="40" t="s">
        <v>165</v>
      </c>
      <c r="Q19" s="40" t="s">
        <v>166</v>
      </c>
      <c r="R19" s="40" t="s">
        <v>167</v>
      </c>
      <c r="S19" s="40" t="s">
        <v>168</v>
      </c>
      <c r="T19" s="40" t="s">
        <v>169</v>
      </c>
      <c r="U19" s="40" t="s">
        <v>171</v>
      </c>
      <c r="V19" s="40" t="s">
        <v>172</v>
      </c>
      <c r="W19" s="40" t="s">
        <v>170</v>
      </c>
      <c r="X19" s="40" t="s">
        <v>189</v>
      </c>
      <c r="Y19" s="41" t="s">
        <v>136</v>
      </c>
      <c r="Z19" s="42" t="s">
        <v>135</v>
      </c>
      <c r="AA19" s="43" t="s">
        <v>183</v>
      </c>
      <c r="AB19" s="43" t="s">
        <v>185</v>
      </c>
      <c r="AC19" s="43" t="s">
        <v>184</v>
      </c>
      <c r="AD19" s="43" t="s">
        <v>187</v>
      </c>
      <c r="AE19" s="43" t="s">
        <v>188</v>
      </c>
      <c r="AF19" s="43" t="s">
        <v>138</v>
      </c>
      <c r="AG19" s="43" t="s">
        <v>137</v>
      </c>
    </row>
    <row r="20" spans="1:34" s="2" customFormat="1" x14ac:dyDescent="0.25">
      <c r="B20" s="24" t="s">
        <v>3</v>
      </c>
      <c r="C20" s="6">
        <v>5</v>
      </c>
      <c r="D20" s="25">
        <f t="shared" ref="D20:D25" si="0">60/(1/(C20/$D$4))</f>
        <v>7.5</v>
      </c>
      <c r="E20" s="25">
        <f t="shared" ref="E20:E51" si="1">D20+$D$7+$D$8</f>
        <v>138.5</v>
      </c>
      <c r="F20" s="2">
        <f t="shared" ref="F20:F51" si="2">($D$10-$D$9-$D$12)/E20</f>
        <v>4.2960288808664258</v>
      </c>
      <c r="G20" s="3">
        <f t="shared" ref="G20:G51" si="3">C20*F20</f>
        <v>21.48014440433213</v>
      </c>
      <c r="H20" s="3">
        <f t="shared" ref="H20:H51" si="4">F20*$D$16</f>
        <v>128.88086642599276</v>
      </c>
      <c r="I20" s="3">
        <f>G20*2</f>
        <v>42.960288808664259</v>
      </c>
      <c r="J20" s="3">
        <f>H20*2</f>
        <v>257.76173285198553</v>
      </c>
      <c r="K20" s="4">
        <f t="shared" ref="K20:K51" si="5">I20*$D$14</f>
        <v>12372.563176895306</v>
      </c>
      <c r="L20" s="4">
        <f t="shared" ref="L20:L51" si="6">J20*$D$14</f>
        <v>74235.37906137183</v>
      </c>
      <c r="M20" s="7">
        <f t="shared" ref="M20:M51" si="7">K20*$W$16</f>
        <v>0</v>
      </c>
      <c r="N20" s="7">
        <f t="shared" ref="N20:N51" si="8">$W$11</f>
        <v>0</v>
      </c>
      <c r="O20" s="7">
        <f t="shared" ref="O20:O51" si="9">((L20/$D$16)*($D$7+$D$8))/60*$K$16</f>
        <v>0</v>
      </c>
      <c r="P20" s="7">
        <f>M20+N20+O20</f>
        <v>0</v>
      </c>
      <c r="Q20" s="9">
        <f t="shared" ref="Q20:Q51" si="10">ROUND($K$12/100*K20*$K$10,2)</f>
        <v>0</v>
      </c>
      <c r="R20" s="9">
        <f t="shared" ref="R20:R51" si="11">K20*$K$4</f>
        <v>0</v>
      </c>
      <c r="S20" s="9">
        <f t="shared" ref="S20:S51" si="12">K20*$K$5</f>
        <v>0</v>
      </c>
      <c r="T20" s="1">
        <f t="shared" ref="T20:T51" si="13">$K$6</f>
        <v>0</v>
      </c>
      <c r="U20" s="9">
        <f t="shared" ref="U20:U51" si="14">$K$7</f>
        <v>0</v>
      </c>
      <c r="V20" s="9">
        <f t="shared" ref="V20:V51" si="15">$K$8</f>
        <v>0</v>
      </c>
      <c r="W20" s="1">
        <f t="shared" ref="W20:W51" si="16">$K$9</f>
        <v>0</v>
      </c>
      <c r="X20" s="9">
        <f>SUM(P20:W20)</f>
        <v>0</v>
      </c>
      <c r="Y20" s="10">
        <f>X20/K20</f>
        <v>0</v>
      </c>
      <c r="Z20" s="10">
        <f>X20/L20</f>
        <v>0</v>
      </c>
      <c r="AA20" s="9">
        <f>$K$17</f>
        <v>0</v>
      </c>
      <c r="AB20" s="47" t="e">
        <f t="shared" ref="AB20:AB51" si="17">AA20/X20</f>
        <v>#DIV/0!</v>
      </c>
      <c r="AC20" s="7">
        <f t="shared" ref="AC20:AC51" si="18">X20+AA20</f>
        <v>0</v>
      </c>
      <c r="AD20" s="44">
        <f t="shared" ref="AD20:AD51" si="19">AC20/K20</f>
        <v>0</v>
      </c>
      <c r="AE20" s="44">
        <f t="shared" ref="AE20:AE51" si="20">AC20/L20</f>
        <v>0</v>
      </c>
      <c r="AF20" s="44">
        <f>((AD20*C20)-($D$16*AG20))/C20</f>
        <v>0</v>
      </c>
      <c r="AG20" s="44">
        <f>'1 Krautuve'!AG20</f>
        <v>0</v>
      </c>
      <c r="AH20" s="61"/>
    </row>
    <row r="21" spans="1:34" s="2" customFormat="1" x14ac:dyDescent="0.25">
      <c r="B21" s="26" t="s">
        <v>4</v>
      </c>
      <c r="C21" s="6">
        <v>10</v>
      </c>
      <c r="D21" s="25">
        <f t="shared" si="0"/>
        <v>15</v>
      </c>
      <c r="E21" s="25">
        <f t="shared" si="1"/>
        <v>146</v>
      </c>
      <c r="F21" s="2">
        <f t="shared" si="2"/>
        <v>4.0753424657534243</v>
      </c>
      <c r="G21" s="3">
        <f t="shared" si="3"/>
        <v>40.753424657534239</v>
      </c>
      <c r="H21" s="3">
        <f t="shared" si="4"/>
        <v>122.26027397260273</v>
      </c>
      <c r="I21" s="3">
        <f t="shared" ref="I21:I84" si="21">G21*2</f>
        <v>81.506849315068479</v>
      </c>
      <c r="J21" s="3">
        <f t="shared" ref="J21:J52" si="22">H21*2</f>
        <v>244.52054794520546</v>
      </c>
      <c r="K21" s="4">
        <f t="shared" si="5"/>
        <v>23473.972602739723</v>
      </c>
      <c r="L21" s="4">
        <f t="shared" si="6"/>
        <v>70421.917808219179</v>
      </c>
      <c r="M21" s="7">
        <f t="shared" si="7"/>
        <v>0</v>
      </c>
      <c r="N21" s="7">
        <f t="shared" si="8"/>
        <v>0</v>
      </c>
      <c r="O21" s="7">
        <f t="shared" si="9"/>
        <v>0</v>
      </c>
      <c r="P21" s="7">
        <f t="shared" ref="P21:P84" si="23">M21+N21+O21</f>
        <v>0</v>
      </c>
      <c r="Q21" s="9">
        <f t="shared" si="10"/>
        <v>0</v>
      </c>
      <c r="R21" s="9">
        <f t="shared" si="11"/>
        <v>0</v>
      </c>
      <c r="S21" s="9">
        <f t="shared" si="12"/>
        <v>0</v>
      </c>
      <c r="T21" s="1">
        <f t="shared" si="13"/>
        <v>0</v>
      </c>
      <c r="U21" s="9">
        <f t="shared" si="14"/>
        <v>0</v>
      </c>
      <c r="V21" s="9">
        <f t="shared" si="15"/>
        <v>0</v>
      </c>
      <c r="W21" s="1">
        <f t="shared" si="16"/>
        <v>0</v>
      </c>
      <c r="X21" s="9">
        <f t="shared" ref="X21:X84" si="24">SUM(P21:W21)</f>
        <v>0</v>
      </c>
      <c r="Y21" s="10">
        <f t="shared" ref="Y21:Y84" si="25">X21/K21</f>
        <v>0</v>
      </c>
      <c r="Z21" s="10">
        <f t="shared" ref="Z21:Z84" si="26">X21/L21</f>
        <v>0</v>
      </c>
      <c r="AA21" s="9">
        <f t="shared" ref="AA21:AA84" si="27">$K$17</f>
        <v>0</v>
      </c>
      <c r="AB21" s="47" t="e">
        <f t="shared" si="17"/>
        <v>#DIV/0!</v>
      </c>
      <c r="AC21" s="7">
        <f t="shared" si="18"/>
        <v>0</v>
      </c>
      <c r="AD21" s="44">
        <f t="shared" si="19"/>
        <v>0</v>
      </c>
      <c r="AE21" s="44">
        <f t="shared" si="20"/>
        <v>0</v>
      </c>
      <c r="AF21" s="44">
        <f t="shared" ref="AF21:AF84" si="28">((AD21*C21)-($D$16*AG21))/C21</f>
        <v>0</v>
      </c>
      <c r="AG21" s="44">
        <f>'1 Krautuve'!AG21</f>
        <v>0</v>
      </c>
      <c r="AH21" s="61"/>
    </row>
    <row r="22" spans="1:34" s="2" customFormat="1" x14ac:dyDescent="0.25">
      <c r="B22" s="26" t="s">
        <v>5</v>
      </c>
      <c r="C22" s="6">
        <v>15</v>
      </c>
      <c r="D22" s="25">
        <f t="shared" si="0"/>
        <v>22.5</v>
      </c>
      <c r="E22" s="25">
        <f t="shared" si="1"/>
        <v>153.5</v>
      </c>
      <c r="F22" s="2">
        <f t="shared" si="2"/>
        <v>3.8762214983713354</v>
      </c>
      <c r="G22" s="3">
        <f t="shared" si="3"/>
        <v>58.143322475570031</v>
      </c>
      <c r="H22" s="3">
        <f t="shared" si="4"/>
        <v>116.28664495114006</v>
      </c>
      <c r="I22" s="3">
        <f t="shared" si="21"/>
        <v>116.28664495114006</v>
      </c>
      <c r="J22" s="3">
        <f t="shared" si="22"/>
        <v>232.57328990228012</v>
      </c>
      <c r="K22" s="4">
        <f t="shared" si="5"/>
        <v>33490.553745928337</v>
      </c>
      <c r="L22" s="4">
        <f t="shared" si="6"/>
        <v>66981.107491856674</v>
      </c>
      <c r="M22" s="7">
        <f t="shared" si="7"/>
        <v>0</v>
      </c>
      <c r="N22" s="7">
        <f t="shared" si="8"/>
        <v>0</v>
      </c>
      <c r="O22" s="7">
        <f t="shared" si="9"/>
        <v>0</v>
      </c>
      <c r="P22" s="7">
        <f t="shared" si="23"/>
        <v>0</v>
      </c>
      <c r="Q22" s="9">
        <f t="shared" si="10"/>
        <v>0</v>
      </c>
      <c r="R22" s="9">
        <f t="shared" si="11"/>
        <v>0</v>
      </c>
      <c r="S22" s="9">
        <f t="shared" si="12"/>
        <v>0</v>
      </c>
      <c r="T22" s="1">
        <f t="shared" si="13"/>
        <v>0</v>
      </c>
      <c r="U22" s="9">
        <f t="shared" si="14"/>
        <v>0</v>
      </c>
      <c r="V22" s="9">
        <f t="shared" si="15"/>
        <v>0</v>
      </c>
      <c r="W22" s="1">
        <f t="shared" si="16"/>
        <v>0</v>
      </c>
      <c r="X22" s="9">
        <f t="shared" si="24"/>
        <v>0</v>
      </c>
      <c r="Y22" s="10">
        <f t="shared" si="25"/>
        <v>0</v>
      </c>
      <c r="Z22" s="10">
        <f t="shared" si="26"/>
        <v>0</v>
      </c>
      <c r="AA22" s="9">
        <f t="shared" si="27"/>
        <v>0</v>
      </c>
      <c r="AB22" s="47" t="e">
        <f t="shared" si="17"/>
        <v>#DIV/0!</v>
      </c>
      <c r="AC22" s="7">
        <f t="shared" si="18"/>
        <v>0</v>
      </c>
      <c r="AD22" s="44">
        <f t="shared" si="19"/>
        <v>0</v>
      </c>
      <c r="AE22" s="44">
        <f t="shared" si="20"/>
        <v>0</v>
      </c>
      <c r="AF22" s="44">
        <f t="shared" si="28"/>
        <v>0</v>
      </c>
      <c r="AG22" s="44">
        <f>'1 Krautuve'!AG22</f>
        <v>0</v>
      </c>
      <c r="AH22" s="61"/>
    </row>
    <row r="23" spans="1:34" s="2" customFormat="1" x14ac:dyDescent="0.25">
      <c r="B23" s="26" t="s">
        <v>6</v>
      </c>
      <c r="C23" s="6">
        <v>20</v>
      </c>
      <c r="D23" s="25">
        <f t="shared" si="0"/>
        <v>30</v>
      </c>
      <c r="E23" s="25">
        <f t="shared" si="1"/>
        <v>161</v>
      </c>
      <c r="F23" s="2">
        <f t="shared" si="2"/>
        <v>3.6956521739130435</v>
      </c>
      <c r="G23" s="3">
        <f t="shared" si="3"/>
        <v>73.913043478260875</v>
      </c>
      <c r="H23" s="3">
        <f t="shared" si="4"/>
        <v>110.8695652173913</v>
      </c>
      <c r="I23" s="3">
        <f t="shared" si="21"/>
        <v>147.82608695652175</v>
      </c>
      <c r="J23" s="3">
        <f t="shared" si="22"/>
        <v>221.7391304347826</v>
      </c>
      <c r="K23" s="4">
        <f t="shared" si="5"/>
        <v>42573.913043478264</v>
      </c>
      <c r="L23" s="4">
        <f t="shared" si="6"/>
        <v>63860.869565217385</v>
      </c>
      <c r="M23" s="7">
        <f t="shared" si="7"/>
        <v>0</v>
      </c>
      <c r="N23" s="7">
        <f t="shared" si="8"/>
        <v>0</v>
      </c>
      <c r="O23" s="7">
        <f t="shared" si="9"/>
        <v>0</v>
      </c>
      <c r="P23" s="7">
        <f t="shared" si="23"/>
        <v>0</v>
      </c>
      <c r="Q23" s="9">
        <f t="shared" si="10"/>
        <v>0</v>
      </c>
      <c r="R23" s="9">
        <f t="shared" si="11"/>
        <v>0</v>
      </c>
      <c r="S23" s="9">
        <f t="shared" si="12"/>
        <v>0</v>
      </c>
      <c r="T23" s="1">
        <f t="shared" si="13"/>
        <v>0</v>
      </c>
      <c r="U23" s="9">
        <f t="shared" si="14"/>
        <v>0</v>
      </c>
      <c r="V23" s="9">
        <f t="shared" si="15"/>
        <v>0</v>
      </c>
      <c r="W23" s="1">
        <f t="shared" si="16"/>
        <v>0</v>
      </c>
      <c r="X23" s="9">
        <f t="shared" si="24"/>
        <v>0</v>
      </c>
      <c r="Y23" s="10">
        <f t="shared" si="25"/>
        <v>0</v>
      </c>
      <c r="Z23" s="10">
        <f t="shared" si="26"/>
        <v>0</v>
      </c>
      <c r="AA23" s="9">
        <f t="shared" si="27"/>
        <v>0</v>
      </c>
      <c r="AB23" s="47" t="e">
        <f t="shared" si="17"/>
        <v>#DIV/0!</v>
      </c>
      <c r="AC23" s="7">
        <f t="shared" si="18"/>
        <v>0</v>
      </c>
      <c r="AD23" s="44">
        <f t="shared" si="19"/>
        <v>0</v>
      </c>
      <c r="AE23" s="44">
        <f t="shared" si="20"/>
        <v>0</v>
      </c>
      <c r="AF23" s="44">
        <f t="shared" si="28"/>
        <v>0</v>
      </c>
      <c r="AG23" s="44">
        <f>'1 Krautuve'!AG23</f>
        <v>0</v>
      </c>
      <c r="AH23" s="61"/>
    </row>
    <row r="24" spans="1:34" s="2" customFormat="1" x14ac:dyDescent="0.25">
      <c r="B24" s="26" t="s">
        <v>7</v>
      </c>
      <c r="C24" s="6">
        <v>25</v>
      </c>
      <c r="D24" s="25">
        <f t="shared" si="0"/>
        <v>37.5</v>
      </c>
      <c r="E24" s="25">
        <f t="shared" si="1"/>
        <v>168.5</v>
      </c>
      <c r="F24" s="2">
        <f t="shared" si="2"/>
        <v>3.5311572700296736</v>
      </c>
      <c r="G24" s="3">
        <f t="shared" si="3"/>
        <v>88.278931750741833</v>
      </c>
      <c r="H24" s="3">
        <f t="shared" si="4"/>
        <v>105.93471810089021</v>
      </c>
      <c r="I24" s="3">
        <f t="shared" si="21"/>
        <v>176.55786350148367</v>
      </c>
      <c r="J24" s="3">
        <f t="shared" si="22"/>
        <v>211.86943620178042</v>
      </c>
      <c r="K24" s="4">
        <f t="shared" si="5"/>
        <v>50848.664688427292</v>
      </c>
      <c r="L24" s="4">
        <f t="shared" si="6"/>
        <v>61018.397626112761</v>
      </c>
      <c r="M24" s="7">
        <f t="shared" si="7"/>
        <v>0</v>
      </c>
      <c r="N24" s="7">
        <f t="shared" si="8"/>
        <v>0</v>
      </c>
      <c r="O24" s="7">
        <f t="shared" si="9"/>
        <v>0</v>
      </c>
      <c r="P24" s="7">
        <f t="shared" si="23"/>
        <v>0</v>
      </c>
      <c r="Q24" s="9">
        <f t="shared" si="10"/>
        <v>0</v>
      </c>
      <c r="R24" s="9">
        <f t="shared" si="11"/>
        <v>0</v>
      </c>
      <c r="S24" s="9">
        <f t="shared" si="12"/>
        <v>0</v>
      </c>
      <c r="T24" s="1">
        <f t="shared" si="13"/>
        <v>0</v>
      </c>
      <c r="U24" s="9">
        <f t="shared" si="14"/>
        <v>0</v>
      </c>
      <c r="V24" s="9">
        <f t="shared" si="15"/>
        <v>0</v>
      </c>
      <c r="W24" s="1">
        <f t="shared" si="16"/>
        <v>0</v>
      </c>
      <c r="X24" s="9">
        <f t="shared" si="24"/>
        <v>0</v>
      </c>
      <c r="Y24" s="10">
        <f t="shared" si="25"/>
        <v>0</v>
      </c>
      <c r="Z24" s="10">
        <f t="shared" si="26"/>
        <v>0</v>
      </c>
      <c r="AA24" s="9">
        <f t="shared" si="27"/>
        <v>0</v>
      </c>
      <c r="AB24" s="47" t="e">
        <f t="shared" si="17"/>
        <v>#DIV/0!</v>
      </c>
      <c r="AC24" s="7">
        <f t="shared" si="18"/>
        <v>0</v>
      </c>
      <c r="AD24" s="44">
        <f t="shared" si="19"/>
        <v>0</v>
      </c>
      <c r="AE24" s="44">
        <f t="shared" si="20"/>
        <v>0</v>
      </c>
      <c r="AF24" s="44">
        <f t="shared" si="28"/>
        <v>0</v>
      </c>
      <c r="AG24" s="44">
        <f>'1 Krautuve'!AG24</f>
        <v>0</v>
      </c>
      <c r="AH24" s="61"/>
    </row>
    <row r="25" spans="1:34" s="2" customFormat="1" x14ac:dyDescent="0.25">
      <c r="B25" s="26" t="s">
        <v>8</v>
      </c>
      <c r="C25" s="6">
        <v>30</v>
      </c>
      <c r="D25" s="25">
        <f t="shared" si="0"/>
        <v>45</v>
      </c>
      <c r="E25" s="25">
        <f t="shared" si="1"/>
        <v>176</v>
      </c>
      <c r="F25" s="2">
        <f t="shared" si="2"/>
        <v>3.3806818181818183</v>
      </c>
      <c r="G25" s="3">
        <f t="shared" si="3"/>
        <v>101.42045454545455</v>
      </c>
      <c r="H25" s="3">
        <f t="shared" si="4"/>
        <v>101.42045454545455</v>
      </c>
      <c r="I25" s="3">
        <f t="shared" si="21"/>
        <v>202.84090909090909</v>
      </c>
      <c r="J25" s="3">
        <f t="shared" si="22"/>
        <v>202.84090909090909</v>
      </c>
      <c r="K25" s="4">
        <f t="shared" si="5"/>
        <v>58418.181818181816</v>
      </c>
      <c r="L25" s="4">
        <f t="shared" si="6"/>
        <v>58418.181818181816</v>
      </c>
      <c r="M25" s="7">
        <f t="shared" si="7"/>
        <v>0</v>
      </c>
      <c r="N25" s="7">
        <f t="shared" si="8"/>
        <v>0</v>
      </c>
      <c r="O25" s="7">
        <f t="shared" si="9"/>
        <v>0</v>
      </c>
      <c r="P25" s="7">
        <f t="shared" si="23"/>
        <v>0</v>
      </c>
      <c r="Q25" s="9">
        <f t="shared" si="10"/>
        <v>0</v>
      </c>
      <c r="R25" s="9">
        <f t="shared" si="11"/>
        <v>0</v>
      </c>
      <c r="S25" s="9">
        <f t="shared" si="12"/>
        <v>0</v>
      </c>
      <c r="T25" s="1">
        <f t="shared" si="13"/>
        <v>0</v>
      </c>
      <c r="U25" s="9">
        <f t="shared" si="14"/>
        <v>0</v>
      </c>
      <c r="V25" s="9">
        <f t="shared" si="15"/>
        <v>0</v>
      </c>
      <c r="W25" s="1">
        <f t="shared" si="16"/>
        <v>0</v>
      </c>
      <c r="X25" s="9">
        <f t="shared" si="24"/>
        <v>0</v>
      </c>
      <c r="Y25" s="10">
        <f t="shared" si="25"/>
        <v>0</v>
      </c>
      <c r="Z25" s="10">
        <f t="shared" si="26"/>
        <v>0</v>
      </c>
      <c r="AA25" s="9">
        <f t="shared" si="27"/>
        <v>0</v>
      </c>
      <c r="AB25" s="47" t="e">
        <f t="shared" si="17"/>
        <v>#DIV/0!</v>
      </c>
      <c r="AC25" s="7">
        <f t="shared" si="18"/>
        <v>0</v>
      </c>
      <c r="AD25" s="44">
        <f t="shared" si="19"/>
        <v>0</v>
      </c>
      <c r="AE25" s="44">
        <f t="shared" si="20"/>
        <v>0</v>
      </c>
      <c r="AF25" s="44">
        <f t="shared" si="28"/>
        <v>0</v>
      </c>
      <c r="AG25" s="44">
        <f>'1 Krautuve'!AG25</f>
        <v>0</v>
      </c>
      <c r="AH25" s="61"/>
    </row>
    <row r="26" spans="1:34" s="2" customFormat="1" x14ac:dyDescent="0.25">
      <c r="B26" s="26" t="s">
        <v>9</v>
      </c>
      <c r="C26" s="6">
        <v>35</v>
      </c>
      <c r="D26" s="25">
        <f t="shared" ref="D26:D33" si="29">60/(1/(C26/$D$5))</f>
        <v>38.18181818181818</v>
      </c>
      <c r="E26" s="25">
        <f t="shared" si="1"/>
        <v>169.18181818181819</v>
      </c>
      <c r="F26" s="2">
        <f t="shared" si="2"/>
        <v>3.5169263836646962</v>
      </c>
      <c r="G26" s="3">
        <f t="shared" si="3"/>
        <v>123.09242342826437</v>
      </c>
      <c r="H26" s="3">
        <f t="shared" si="4"/>
        <v>105.50779150994089</v>
      </c>
      <c r="I26" s="3">
        <f t="shared" si="21"/>
        <v>246.18484685652874</v>
      </c>
      <c r="J26" s="3">
        <f t="shared" si="22"/>
        <v>211.01558301988177</v>
      </c>
      <c r="K26" s="4">
        <f t="shared" si="5"/>
        <v>70901.235894680271</v>
      </c>
      <c r="L26" s="4">
        <f t="shared" si="6"/>
        <v>60772.487909725955</v>
      </c>
      <c r="M26" s="7">
        <f t="shared" si="7"/>
        <v>0</v>
      </c>
      <c r="N26" s="7">
        <f t="shared" si="8"/>
        <v>0</v>
      </c>
      <c r="O26" s="7">
        <f t="shared" si="9"/>
        <v>0</v>
      </c>
      <c r="P26" s="7">
        <f t="shared" si="23"/>
        <v>0</v>
      </c>
      <c r="Q26" s="9">
        <f t="shared" si="10"/>
        <v>0</v>
      </c>
      <c r="R26" s="9">
        <f t="shared" si="11"/>
        <v>0</v>
      </c>
      <c r="S26" s="9">
        <f t="shared" si="12"/>
        <v>0</v>
      </c>
      <c r="T26" s="1">
        <f t="shared" si="13"/>
        <v>0</v>
      </c>
      <c r="U26" s="9">
        <f t="shared" si="14"/>
        <v>0</v>
      </c>
      <c r="V26" s="9">
        <f t="shared" si="15"/>
        <v>0</v>
      </c>
      <c r="W26" s="1">
        <f t="shared" si="16"/>
        <v>0</v>
      </c>
      <c r="X26" s="9">
        <f t="shared" si="24"/>
        <v>0</v>
      </c>
      <c r="Y26" s="10">
        <f t="shared" si="25"/>
        <v>0</v>
      </c>
      <c r="Z26" s="10">
        <f t="shared" si="26"/>
        <v>0</v>
      </c>
      <c r="AA26" s="9">
        <f t="shared" si="27"/>
        <v>0</v>
      </c>
      <c r="AB26" s="47" t="e">
        <f t="shared" si="17"/>
        <v>#DIV/0!</v>
      </c>
      <c r="AC26" s="7">
        <f t="shared" si="18"/>
        <v>0</v>
      </c>
      <c r="AD26" s="44">
        <f t="shared" si="19"/>
        <v>0</v>
      </c>
      <c r="AE26" s="44">
        <f t="shared" si="20"/>
        <v>0</v>
      </c>
      <c r="AF26" s="44">
        <f t="shared" si="28"/>
        <v>0</v>
      </c>
      <c r="AG26" s="44">
        <f>'1 Krautuve'!AG26</f>
        <v>0</v>
      </c>
      <c r="AH26" s="61"/>
    </row>
    <row r="27" spans="1:34" s="2" customFormat="1" x14ac:dyDescent="0.25">
      <c r="B27" s="26" t="s">
        <v>10</v>
      </c>
      <c r="C27" s="6">
        <v>40</v>
      </c>
      <c r="D27" s="25">
        <f t="shared" si="29"/>
        <v>43.636363636363633</v>
      </c>
      <c r="E27" s="25">
        <f t="shared" si="1"/>
        <v>174.63636363636363</v>
      </c>
      <c r="F27" s="2">
        <f t="shared" si="2"/>
        <v>3.4070796460176993</v>
      </c>
      <c r="G27" s="3">
        <f t="shared" si="3"/>
        <v>136.28318584070797</v>
      </c>
      <c r="H27" s="3">
        <f t="shared" si="4"/>
        <v>102.21238938053098</v>
      </c>
      <c r="I27" s="3">
        <f t="shared" si="21"/>
        <v>272.56637168141594</v>
      </c>
      <c r="J27" s="3">
        <f t="shared" si="22"/>
        <v>204.42477876106196</v>
      </c>
      <c r="K27" s="4">
        <f t="shared" si="5"/>
        <v>78499.115044247796</v>
      </c>
      <c r="L27" s="4">
        <f t="shared" si="6"/>
        <v>58874.336283185847</v>
      </c>
      <c r="M27" s="7">
        <f t="shared" si="7"/>
        <v>0</v>
      </c>
      <c r="N27" s="7">
        <f t="shared" si="8"/>
        <v>0</v>
      </c>
      <c r="O27" s="7">
        <f t="shared" si="9"/>
        <v>0</v>
      </c>
      <c r="P27" s="7">
        <f t="shared" si="23"/>
        <v>0</v>
      </c>
      <c r="Q27" s="9">
        <f t="shared" si="10"/>
        <v>0</v>
      </c>
      <c r="R27" s="9">
        <f t="shared" si="11"/>
        <v>0</v>
      </c>
      <c r="S27" s="9">
        <f t="shared" si="12"/>
        <v>0</v>
      </c>
      <c r="T27" s="1">
        <f t="shared" si="13"/>
        <v>0</v>
      </c>
      <c r="U27" s="9">
        <f t="shared" si="14"/>
        <v>0</v>
      </c>
      <c r="V27" s="9">
        <f t="shared" si="15"/>
        <v>0</v>
      </c>
      <c r="W27" s="1">
        <f t="shared" si="16"/>
        <v>0</v>
      </c>
      <c r="X27" s="9">
        <f t="shared" si="24"/>
        <v>0</v>
      </c>
      <c r="Y27" s="10">
        <f t="shared" si="25"/>
        <v>0</v>
      </c>
      <c r="Z27" s="10">
        <f t="shared" si="26"/>
        <v>0</v>
      </c>
      <c r="AA27" s="9">
        <f t="shared" si="27"/>
        <v>0</v>
      </c>
      <c r="AB27" s="47" t="e">
        <f t="shared" si="17"/>
        <v>#DIV/0!</v>
      </c>
      <c r="AC27" s="7">
        <f t="shared" si="18"/>
        <v>0</v>
      </c>
      <c r="AD27" s="44">
        <f t="shared" si="19"/>
        <v>0</v>
      </c>
      <c r="AE27" s="44">
        <f t="shared" si="20"/>
        <v>0</v>
      </c>
      <c r="AF27" s="44">
        <f t="shared" si="28"/>
        <v>0</v>
      </c>
      <c r="AG27" s="44">
        <f>'1 Krautuve'!AG27</f>
        <v>0</v>
      </c>
      <c r="AH27" s="61"/>
    </row>
    <row r="28" spans="1:34" s="2" customFormat="1" x14ac:dyDescent="0.25">
      <c r="B28" s="26" t="s">
        <v>11</v>
      </c>
      <c r="C28" s="6">
        <v>45</v>
      </c>
      <c r="D28" s="25">
        <f t="shared" si="29"/>
        <v>49.090909090909093</v>
      </c>
      <c r="E28" s="25">
        <f t="shared" si="1"/>
        <v>180.09090909090909</v>
      </c>
      <c r="F28" s="2">
        <f t="shared" si="2"/>
        <v>3.3038869257950529</v>
      </c>
      <c r="G28" s="3">
        <f t="shared" si="3"/>
        <v>148.67491166077738</v>
      </c>
      <c r="H28" s="3">
        <f t="shared" si="4"/>
        <v>99.116607773851584</v>
      </c>
      <c r="I28" s="3">
        <f t="shared" si="21"/>
        <v>297.34982332155477</v>
      </c>
      <c r="J28" s="3">
        <f t="shared" si="22"/>
        <v>198.23321554770317</v>
      </c>
      <c r="K28" s="4">
        <f t="shared" si="5"/>
        <v>85636.749116607767</v>
      </c>
      <c r="L28" s="4">
        <f t="shared" si="6"/>
        <v>57091.166077738511</v>
      </c>
      <c r="M28" s="7">
        <f t="shared" si="7"/>
        <v>0</v>
      </c>
      <c r="N28" s="7">
        <f t="shared" si="8"/>
        <v>0</v>
      </c>
      <c r="O28" s="7">
        <f t="shared" si="9"/>
        <v>0</v>
      </c>
      <c r="P28" s="7">
        <f t="shared" si="23"/>
        <v>0</v>
      </c>
      <c r="Q28" s="9">
        <f t="shared" si="10"/>
        <v>0</v>
      </c>
      <c r="R28" s="9">
        <f t="shared" si="11"/>
        <v>0</v>
      </c>
      <c r="S28" s="9">
        <f t="shared" si="12"/>
        <v>0</v>
      </c>
      <c r="T28" s="1">
        <f t="shared" si="13"/>
        <v>0</v>
      </c>
      <c r="U28" s="9">
        <f t="shared" si="14"/>
        <v>0</v>
      </c>
      <c r="V28" s="9">
        <f t="shared" si="15"/>
        <v>0</v>
      </c>
      <c r="W28" s="1">
        <f t="shared" si="16"/>
        <v>0</v>
      </c>
      <c r="X28" s="9">
        <f t="shared" si="24"/>
        <v>0</v>
      </c>
      <c r="Y28" s="10">
        <f t="shared" si="25"/>
        <v>0</v>
      </c>
      <c r="Z28" s="10">
        <f t="shared" si="26"/>
        <v>0</v>
      </c>
      <c r="AA28" s="9">
        <f t="shared" si="27"/>
        <v>0</v>
      </c>
      <c r="AB28" s="47" t="e">
        <f t="shared" si="17"/>
        <v>#DIV/0!</v>
      </c>
      <c r="AC28" s="7">
        <f t="shared" si="18"/>
        <v>0</v>
      </c>
      <c r="AD28" s="44">
        <f t="shared" si="19"/>
        <v>0</v>
      </c>
      <c r="AE28" s="44">
        <f t="shared" si="20"/>
        <v>0</v>
      </c>
      <c r="AF28" s="44">
        <f t="shared" si="28"/>
        <v>0</v>
      </c>
      <c r="AG28" s="44">
        <f>'1 Krautuve'!AG28</f>
        <v>0</v>
      </c>
      <c r="AH28" s="61"/>
    </row>
    <row r="29" spans="1:34" s="2" customFormat="1" x14ac:dyDescent="0.25">
      <c r="B29" s="26" t="s">
        <v>12</v>
      </c>
      <c r="C29" s="6">
        <v>50</v>
      </c>
      <c r="D29" s="25">
        <f t="shared" si="29"/>
        <v>54.54545454545454</v>
      </c>
      <c r="E29" s="25">
        <f t="shared" si="1"/>
        <v>185.54545454545453</v>
      </c>
      <c r="F29" s="2">
        <f t="shared" si="2"/>
        <v>3.2067613914747675</v>
      </c>
      <c r="G29" s="3">
        <f t="shared" si="3"/>
        <v>160.33806957373838</v>
      </c>
      <c r="H29" s="3">
        <f t="shared" si="4"/>
        <v>96.202841744243017</v>
      </c>
      <c r="I29" s="3">
        <f t="shared" si="21"/>
        <v>320.67613914747676</v>
      </c>
      <c r="J29" s="3">
        <f t="shared" si="22"/>
        <v>192.40568348848603</v>
      </c>
      <c r="K29" s="4">
        <f t="shared" si="5"/>
        <v>92354.7280744733</v>
      </c>
      <c r="L29" s="4">
        <f t="shared" si="6"/>
        <v>55412.836844683974</v>
      </c>
      <c r="M29" s="7">
        <f t="shared" si="7"/>
        <v>0</v>
      </c>
      <c r="N29" s="7">
        <f t="shared" si="8"/>
        <v>0</v>
      </c>
      <c r="O29" s="7">
        <f t="shared" si="9"/>
        <v>0</v>
      </c>
      <c r="P29" s="7">
        <f t="shared" si="23"/>
        <v>0</v>
      </c>
      <c r="Q29" s="9">
        <f t="shared" si="10"/>
        <v>0</v>
      </c>
      <c r="R29" s="9">
        <f t="shared" si="11"/>
        <v>0</v>
      </c>
      <c r="S29" s="9">
        <f t="shared" si="12"/>
        <v>0</v>
      </c>
      <c r="T29" s="1">
        <f t="shared" si="13"/>
        <v>0</v>
      </c>
      <c r="U29" s="9">
        <f t="shared" si="14"/>
        <v>0</v>
      </c>
      <c r="V29" s="9">
        <f t="shared" si="15"/>
        <v>0</v>
      </c>
      <c r="W29" s="1">
        <f t="shared" si="16"/>
        <v>0</v>
      </c>
      <c r="X29" s="9">
        <f t="shared" si="24"/>
        <v>0</v>
      </c>
      <c r="Y29" s="10">
        <f t="shared" si="25"/>
        <v>0</v>
      </c>
      <c r="Z29" s="10">
        <f t="shared" si="26"/>
        <v>0</v>
      </c>
      <c r="AA29" s="9">
        <f t="shared" si="27"/>
        <v>0</v>
      </c>
      <c r="AB29" s="47" t="e">
        <f t="shared" si="17"/>
        <v>#DIV/0!</v>
      </c>
      <c r="AC29" s="7">
        <f t="shared" si="18"/>
        <v>0</v>
      </c>
      <c r="AD29" s="44">
        <f t="shared" si="19"/>
        <v>0</v>
      </c>
      <c r="AE29" s="44">
        <f t="shared" si="20"/>
        <v>0</v>
      </c>
      <c r="AF29" s="44">
        <f t="shared" si="28"/>
        <v>0</v>
      </c>
      <c r="AG29" s="44">
        <f>'1 Krautuve'!AG29</f>
        <v>0</v>
      </c>
      <c r="AH29" s="61"/>
    </row>
    <row r="30" spans="1:34" s="2" customFormat="1" x14ac:dyDescent="0.25">
      <c r="B30" s="26" t="s">
        <v>13</v>
      </c>
      <c r="C30" s="6">
        <v>55</v>
      </c>
      <c r="D30" s="25">
        <f t="shared" si="29"/>
        <v>60</v>
      </c>
      <c r="E30" s="25">
        <f t="shared" si="1"/>
        <v>191</v>
      </c>
      <c r="F30" s="2">
        <f t="shared" si="2"/>
        <v>3.1151832460732982</v>
      </c>
      <c r="G30" s="3">
        <f t="shared" si="3"/>
        <v>171.3350785340314</v>
      </c>
      <c r="H30" s="3">
        <f t="shared" si="4"/>
        <v>93.455497382198942</v>
      </c>
      <c r="I30" s="3">
        <f t="shared" si="21"/>
        <v>342.67015706806279</v>
      </c>
      <c r="J30" s="3">
        <f t="shared" si="22"/>
        <v>186.91099476439788</v>
      </c>
      <c r="K30" s="4">
        <f t="shared" si="5"/>
        <v>98689.00523560209</v>
      </c>
      <c r="L30" s="4">
        <f t="shared" si="6"/>
        <v>53830.36649214659</v>
      </c>
      <c r="M30" s="7">
        <f t="shared" si="7"/>
        <v>0</v>
      </c>
      <c r="N30" s="7">
        <f t="shared" si="8"/>
        <v>0</v>
      </c>
      <c r="O30" s="7">
        <f t="shared" si="9"/>
        <v>0</v>
      </c>
      <c r="P30" s="7">
        <f t="shared" si="23"/>
        <v>0</v>
      </c>
      <c r="Q30" s="9">
        <f t="shared" si="10"/>
        <v>0</v>
      </c>
      <c r="R30" s="9">
        <f t="shared" si="11"/>
        <v>0</v>
      </c>
      <c r="S30" s="9">
        <f t="shared" si="12"/>
        <v>0</v>
      </c>
      <c r="T30" s="1">
        <f t="shared" si="13"/>
        <v>0</v>
      </c>
      <c r="U30" s="9">
        <f t="shared" si="14"/>
        <v>0</v>
      </c>
      <c r="V30" s="9">
        <f t="shared" si="15"/>
        <v>0</v>
      </c>
      <c r="W30" s="1">
        <f t="shared" si="16"/>
        <v>0</v>
      </c>
      <c r="X30" s="9">
        <f t="shared" si="24"/>
        <v>0</v>
      </c>
      <c r="Y30" s="10">
        <f t="shared" si="25"/>
        <v>0</v>
      </c>
      <c r="Z30" s="10">
        <f t="shared" si="26"/>
        <v>0</v>
      </c>
      <c r="AA30" s="9">
        <f t="shared" si="27"/>
        <v>0</v>
      </c>
      <c r="AB30" s="47" t="e">
        <f t="shared" si="17"/>
        <v>#DIV/0!</v>
      </c>
      <c r="AC30" s="7">
        <f t="shared" si="18"/>
        <v>0</v>
      </c>
      <c r="AD30" s="44">
        <f t="shared" si="19"/>
        <v>0</v>
      </c>
      <c r="AE30" s="44">
        <f t="shared" si="20"/>
        <v>0</v>
      </c>
      <c r="AF30" s="44">
        <f t="shared" si="28"/>
        <v>0</v>
      </c>
      <c r="AG30" s="44">
        <f>'1 Krautuve'!AG30</f>
        <v>0</v>
      </c>
      <c r="AH30" s="61"/>
    </row>
    <row r="31" spans="1:34" s="2" customFormat="1" x14ac:dyDescent="0.25">
      <c r="B31" s="26" t="s">
        <v>14</v>
      </c>
      <c r="C31" s="6">
        <v>60</v>
      </c>
      <c r="D31" s="25">
        <f t="shared" si="29"/>
        <v>65.454545454545453</v>
      </c>
      <c r="E31" s="25">
        <f t="shared" si="1"/>
        <v>196.45454545454544</v>
      </c>
      <c r="F31" s="2">
        <f t="shared" si="2"/>
        <v>3.0286904211013423</v>
      </c>
      <c r="G31" s="3">
        <f t="shared" si="3"/>
        <v>181.72142526608053</v>
      </c>
      <c r="H31" s="3">
        <f t="shared" si="4"/>
        <v>90.860712633040265</v>
      </c>
      <c r="I31" s="3">
        <f t="shared" si="21"/>
        <v>363.44285053216106</v>
      </c>
      <c r="J31" s="3">
        <f t="shared" si="22"/>
        <v>181.72142526608053</v>
      </c>
      <c r="K31" s="4">
        <f t="shared" si="5"/>
        <v>104671.54095326239</v>
      </c>
      <c r="L31" s="4">
        <f t="shared" si="6"/>
        <v>52335.770476631194</v>
      </c>
      <c r="M31" s="7">
        <f t="shared" si="7"/>
        <v>0</v>
      </c>
      <c r="N31" s="7">
        <f t="shared" si="8"/>
        <v>0</v>
      </c>
      <c r="O31" s="7">
        <f t="shared" si="9"/>
        <v>0</v>
      </c>
      <c r="P31" s="7">
        <f t="shared" si="23"/>
        <v>0</v>
      </c>
      <c r="Q31" s="9">
        <f t="shared" si="10"/>
        <v>0</v>
      </c>
      <c r="R31" s="9">
        <f t="shared" si="11"/>
        <v>0</v>
      </c>
      <c r="S31" s="9">
        <f t="shared" si="12"/>
        <v>0</v>
      </c>
      <c r="T31" s="1">
        <f t="shared" si="13"/>
        <v>0</v>
      </c>
      <c r="U31" s="9">
        <f t="shared" si="14"/>
        <v>0</v>
      </c>
      <c r="V31" s="9">
        <f t="shared" si="15"/>
        <v>0</v>
      </c>
      <c r="W31" s="1">
        <f t="shared" si="16"/>
        <v>0</v>
      </c>
      <c r="X31" s="9">
        <f t="shared" si="24"/>
        <v>0</v>
      </c>
      <c r="Y31" s="10">
        <f t="shared" si="25"/>
        <v>0</v>
      </c>
      <c r="Z31" s="10">
        <f t="shared" si="26"/>
        <v>0</v>
      </c>
      <c r="AA31" s="9">
        <f t="shared" si="27"/>
        <v>0</v>
      </c>
      <c r="AB31" s="47" t="e">
        <f t="shared" si="17"/>
        <v>#DIV/0!</v>
      </c>
      <c r="AC31" s="7">
        <f t="shared" si="18"/>
        <v>0</v>
      </c>
      <c r="AD31" s="44">
        <f t="shared" si="19"/>
        <v>0</v>
      </c>
      <c r="AE31" s="44">
        <f t="shared" si="20"/>
        <v>0</v>
      </c>
      <c r="AF31" s="44">
        <f t="shared" si="28"/>
        <v>0</v>
      </c>
      <c r="AG31" s="44">
        <f>'1 Krautuve'!AG31</f>
        <v>0</v>
      </c>
      <c r="AH31" s="61"/>
    </row>
    <row r="32" spans="1:34" s="2" customFormat="1" x14ac:dyDescent="0.25">
      <c r="B32" s="26" t="s">
        <v>15</v>
      </c>
      <c r="C32" s="6">
        <v>65</v>
      </c>
      <c r="D32" s="25">
        <f t="shared" si="29"/>
        <v>70.909090909090907</v>
      </c>
      <c r="E32" s="25">
        <f t="shared" si="1"/>
        <v>201.90909090909091</v>
      </c>
      <c r="F32" s="2">
        <f t="shared" si="2"/>
        <v>2.9468707789284108</v>
      </c>
      <c r="G32" s="3">
        <f t="shared" si="3"/>
        <v>191.54660063034669</v>
      </c>
      <c r="H32" s="3">
        <f t="shared" si="4"/>
        <v>88.406123367852317</v>
      </c>
      <c r="I32" s="3">
        <f t="shared" si="21"/>
        <v>383.09320126069338</v>
      </c>
      <c r="J32" s="3">
        <f t="shared" si="22"/>
        <v>176.81224673570463</v>
      </c>
      <c r="K32" s="4">
        <f t="shared" si="5"/>
        <v>110330.8419630797</v>
      </c>
      <c r="L32" s="4">
        <f t="shared" si="6"/>
        <v>50921.927059882932</v>
      </c>
      <c r="M32" s="7">
        <f t="shared" si="7"/>
        <v>0</v>
      </c>
      <c r="N32" s="7">
        <f t="shared" si="8"/>
        <v>0</v>
      </c>
      <c r="O32" s="7">
        <f t="shared" si="9"/>
        <v>0</v>
      </c>
      <c r="P32" s="7">
        <f t="shared" si="23"/>
        <v>0</v>
      </c>
      <c r="Q32" s="9">
        <f t="shared" si="10"/>
        <v>0</v>
      </c>
      <c r="R32" s="9">
        <f t="shared" si="11"/>
        <v>0</v>
      </c>
      <c r="S32" s="9">
        <f t="shared" si="12"/>
        <v>0</v>
      </c>
      <c r="T32" s="1">
        <f t="shared" si="13"/>
        <v>0</v>
      </c>
      <c r="U32" s="9">
        <f t="shared" si="14"/>
        <v>0</v>
      </c>
      <c r="V32" s="9">
        <f t="shared" si="15"/>
        <v>0</v>
      </c>
      <c r="W32" s="1">
        <f t="shared" si="16"/>
        <v>0</v>
      </c>
      <c r="X32" s="9">
        <f t="shared" si="24"/>
        <v>0</v>
      </c>
      <c r="Y32" s="10">
        <f t="shared" si="25"/>
        <v>0</v>
      </c>
      <c r="Z32" s="10">
        <f t="shared" si="26"/>
        <v>0</v>
      </c>
      <c r="AA32" s="9">
        <f t="shared" si="27"/>
        <v>0</v>
      </c>
      <c r="AB32" s="47" t="e">
        <f t="shared" si="17"/>
        <v>#DIV/0!</v>
      </c>
      <c r="AC32" s="7">
        <f t="shared" si="18"/>
        <v>0</v>
      </c>
      <c r="AD32" s="44">
        <f t="shared" si="19"/>
        <v>0</v>
      </c>
      <c r="AE32" s="44">
        <f t="shared" si="20"/>
        <v>0</v>
      </c>
      <c r="AF32" s="44">
        <f t="shared" si="28"/>
        <v>0</v>
      </c>
      <c r="AG32" s="44">
        <f>'1 Krautuve'!AG32</f>
        <v>0</v>
      </c>
      <c r="AH32" s="61"/>
    </row>
    <row r="33" spans="2:34" s="2" customFormat="1" x14ac:dyDescent="0.25">
      <c r="B33" s="26" t="s">
        <v>16</v>
      </c>
      <c r="C33" s="6">
        <v>70</v>
      </c>
      <c r="D33" s="25">
        <f t="shared" si="29"/>
        <v>76.36363636363636</v>
      </c>
      <c r="E33" s="25">
        <f t="shared" si="1"/>
        <v>207.36363636363637</v>
      </c>
      <c r="F33" s="2">
        <f t="shared" si="2"/>
        <v>2.8693555458132396</v>
      </c>
      <c r="G33" s="3">
        <f t="shared" si="3"/>
        <v>200.85488820692677</v>
      </c>
      <c r="H33" s="3">
        <f t="shared" si="4"/>
        <v>86.080666374397182</v>
      </c>
      <c r="I33" s="3">
        <f t="shared" si="21"/>
        <v>401.70977641385355</v>
      </c>
      <c r="J33" s="3">
        <f t="shared" si="22"/>
        <v>172.16133274879436</v>
      </c>
      <c r="K33" s="4">
        <f t="shared" si="5"/>
        <v>115692.41560718982</v>
      </c>
      <c r="L33" s="4">
        <f t="shared" si="6"/>
        <v>49582.463831652778</v>
      </c>
      <c r="M33" s="7">
        <f t="shared" si="7"/>
        <v>0</v>
      </c>
      <c r="N33" s="7">
        <f t="shared" si="8"/>
        <v>0</v>
      </c>
      <c r="O33" s="7">
        <f t="shared" si="9"/>
        <v>0</v>
      </c>
      <c r="P33" s="7">
        <f t="shared" si="23"/>
        <v>0</v>
      </c>
      <c r="Q33" s="9">
        <f t="shared" si="10"/>
        <v>0</v>
      </c>
      <c r="R33" s="9">
        <f t="shared" si="11"/>
        <v>0</v>
      </c>
      <c r="S33" s="9">
        <f t="shared" si="12"/>
        <v>0</v>
      </c>
      <c r="T33" s="1">
        <f t="shared" si="13"/>
        <v>0</v>
      </c>
      <c r="U33" s="9">
        <f t="shared" si="14"/>
        <v>0</v>
      </c>
      <c r="V33" s="9">
        <f t="shared" si="15"/>
        <v>0</v>
      </c>
      <c r="W33" s="1">
        <f t="shared" si="16"/>
        <v>0</v>
      </c>
      <c r="X33" s="9">
        <f t="shared" si="24"/>
        <v>0</v>
      </c>
      <c r="Y33" s="10">
        <f t="shared" si="25"/>
        <v>0</v>
      </c>
      <c r="Z33" s="10">
        <f t="shared" si="26"/>
        <v>0</v>
      </c>
      <c r="AA33" s="9">
        <f t="shared" si="27"/>
        <v>0</v>
      </c>
      <c r="AB33" s="47" t="e">
        <f t="shared" si="17"/>
        <v>#DIV/0!</v>
      </c>
      <c r="AC33" s="7">
        <f t="shared" si="18"/>
        <v>0</v>
      </c>
      <c r="AD33" s="44">
        <f t="shared" si="19"/>
        <v>0</v>
      </c>
      <c r="AE33" s="44">
        <f t="shared" si="20"/>
        <v>0</v>
      </c>
      <c r="AF33" s="44">
        <f t="shared" si="28"/>
        <v>0</v>
      </c>
      <c r="AG33" s="44">
        <f>'1 Krautuve'!AG33</f>
        <v>0</v>
      </c>
      <c r="AH33" s="61"/>
    </row>
    <row r="34" spans="2:34" s="2" customFormat="1" x14ac:dyDescent="0.25">
      <c r="B34" s="26" t="s">
        <v>17</v>
      </c>
      <c r="C34" s="6">
        <v>75</v>
      </c>
      <c r="D34" s="25">
        <f t="shared" ref="D34:D65" si="30">60/(1/(C34/$D$6))</f>
        <v>75</v>
      </c>
      <c r="E34" s="25">
        <f t="shared" si="1"/>
        <v>206</v>
      </c>
      <c r="F34" s="2">
        <f t="shared" si="2"/>
        <v>2.8883495145631066</v>
      </c>
      <c r="G34" s="3">
        <f t="shared" si="3"/>
        <v>216.626213592233</v>
      </c>
      <c r="H34" s="3">
        <f t="shared" si="4"/>
        <v>86.650485436893206</v>
      </c>
      <c r="I34" s="3">
        <f t="shared" si="21"/>
        <v>433.252427184466</v>
      </c>
      <c r="J34" s="3">
        <f t="shared" si="22"/>
        <v>173.30097087378641</v>
      </c>
      <c r="K34" s="4">
        <f t="shared" si="5"/>
        <v>124776.6990291262</v>
      </c>
      <c r="L34" s="4">
        <f t="shared" si="6"/>
        <v>49910.679611650485</v>
      </c>
      <c r="M34" s="7">
        <f t="shared" si="7"/>
        <v>0</v>
      </c>
      <c r="N34" s="7">
        <f t="shared" si="8"/>
        <v>0</v>
      </c>
      <c r="O34" s="7">
        <f t="shared" si="9"/>
        <v>0</v>
      </c>
      <c r="P34" s="7">
        <f t="shared" si="23"/>
        <v>0</v>
      </c>
      <c r="Q34" s="9">
        <f t="shared" si="10"/>
        <v>0</v>
      </c>
      <c r="R34" s="9">
        <f t="shared" si="11"/>
        <v>0</v>
      </c>
      <c r="S34" s="9">
        <f t="shared" si="12"/>
        <v>0</v>
      </c>
      <c r="T34" s="1">
        <f t="shared" si="13"/>
        <v>0</v>
      </c>
      <c r="U34" s="9">
        <f t="shared" si="14"/>
        <v>0</v>
      </c>
      <c r="V34" s="9">
        <f t="shared" si="15"/>
        <v>0</v>
      </c>
      <c r="W34" s="1">
        <f t="shared" si="16"/>
        <v>0</v>
      </c>
      <c r="X34" s="9">
        <f t="shared" si="24"/>
        <v>0</v>
      </c>
      <c r="Y34" s="10">
        <f t="shared" si="25"/>
        <v>0</v>
      </c>
      <c r="Z34" s="10">
        <f t="shared" si="26"/>
        <v>0</v>
      </c>
      <c r="AA34" s="9">
        <f t="shared" si="27"/>
        <v>0</v>
      </c>
      <c r="AB34" s="47" t="e">
        <f t="shared" si="17"/>
        <v>#DIV/0!</v>
      </c>
      <c r="AC34" s="7">
        <f t="shared" si="18"/>
        <v>0</v>
      </c>
      <c r="AD34" s="44">
        <f t="shared" si="19"/>
        <v>0</v>
      </c>
      <c r="AE34" s="44">
        <f t="shared" si="20"/>
        <v>0</v>
      </c>
      <c r="AF34" s="44">
        <f t="shared" si="28"/>
        <v>0</v>
      </c>
      <c r="AG34" s="44">
        <f>'1 Krautuve'!AG34</f>
        <v>0</v>
      </c>
      <c r="AH34" s="61"/>
    </row>
    <row r="35" spans="2:34" s="2" customFormat="1" x14ac:dyDescent="0.25">
      <c r="B35" s="26" t="s">
        <v>18</v>
      </c>
      <c r="C35" s="6">
        <v>80</v>
      </c>
      <c r="D35" s="25">
        <f t="shared" si="30"/>
        <v>80</v>
      </c>
      <c r="E35" s="25">
        <f t="shared" si="1"/>
        <v>211</v>
      </c>
      <c r="F35" s="2">
        <f t="shared" si="2"/>
        <v>2.8199052132701423</v>
      </c>
      <c r="G35" s="3">
        <f t="shared" si="3"/>
        <v>225.5924170616114</v>
      </c>
      <c r="H35" s="3">
        <f t="shared" si="4"/>
        <v>84.597156398104275</v>
      </c>
      <c r="I35" s="3">
        <f t="shared" si="21"/>
        <v>451.1848341232228</v>
      </c>
      <c r="J35" s="3">
        <f t="shared" si="22"/>
        <v>169.19431279620855</v>
      </c>
      <c r="K35" s="4">
        <f t="shared" si="5"/>
        <v>129941.23222748816</v>
      </c>
      <c r="L35" s="4">
        <f t="shared" si="6"/>
        <v>48727.962085308063</v>
      </c>
      <c r="M35" s="7">
        <f t="shared" si="7"/>
        <v>0</v>
      </c>
      <c r="N35" s="7">
        <f t="shared" si="8"/>
        <v>0</v>
      </c>
      <c r="O35" s="7">
        <f t="shared" si="9"/>
        <v>0</v>
      </c>
      <c r="P35" s="7">
        <f t="shared" si="23"/>
        <v>0</v>
      </c>
      <c r="Q35" s="9">
        <f t="shared" si="10"/>
        <v>0</v>
      </c>
      <c r="R35" s="9">
        <f t="shared" si="11"/>
        <v>0</v>
      </c>
      <c r="S35" s="9">
        <f t="shared" si="12"/>
        <v>0</v>
      </c>
      <c r="T35" s="1">
        <f t="shared" si="13"/>
        <v>0</v>
      </c>
      <c r="U35" s="9">
        <f t="shared" si="14"/>
        <v>0</v>
      </c>
      <c r="V35" s="9">
        <f t="shared" si="15"/>
        <v>0</v>
      </c>
      <c r="W35" s="1">
        <f t="shared" si="16"/>
        <v>0</v>
      </c>
      <c r="X35" s="9">
        <f t="shared" si="24"/>
        <v>0</v>
      </c>
      <c r="Y35" s="10">
        <f t="shared" si="25"/>
        <v>0</v>
      </c>
      <c r="Z35" s="10">
        <f t="shared" si="26"/>
        <v>0</v>
      </c>
      <c r="AA35" s="9">
        <f t="shared" si="27"/>
        <v>0</v>
      </c>
      <c r="AB35" s="47" t="e">
        <f t="shared" si="17"/>
        <v>#DIV/0!</v>
      </c>
      <c r="AC35" s="7">
        <f t="shared" si="18"/>
        <v>0</v>
      </c>
      <c r="AD35" s="44">
        <f t="shared" si="19"/>
        <v>0</v>
      </c>
      <c r="AE35" s="44">
        <f t="shared" si="20"/>
        <v>0</v>
      </c>
      <c r="AF35" s="44">
        <f t="shared" si="28"/>
        <v>0</v>
      </c>
      <c r="AG35" s="44">
        <f>'1 Krautuve'!AG35</f>
        <v>0</v>
      </c>
      <c r="AH35" s="61"/>
    </row>
    <row r="36" spans="2:34" s="2" customFormat="1" x14ac:dyDescent="0.25">
      <c r="B36" s="26" t="s">
        <v>19</v>
      </c>
      <c r="C36" s="6">
        <v>85</v>
      </c>
      <c r="D36" s="25">
        <f t="shared" si="30"/>
        <v>85.000000000000014</v>
      </c>
      <c r="E36" s="25">
        <f t="shared" si="1"/>
        <v>216</v>
      </c>
      <c r="F36" s="2">
        <f t="shared" si="2"/>
        <v>2.7546296296296298</v>
      </c>
      <c r="G36" s="3">
        <f t="shared" si="3"/>
        <v>234.14351851851853</v>
      </c>
      <c r="H36" s="3">
        <f t="shared" si="4"/>
        <v>82.638888888888886</v>
      </c>
      <c r="I36" s="3">
        <f t="shared" si="21"/>
        <v>468.28703703703707</v>
      </c>
      <c r="J36" s="3">
        <f t="shared" si="22"/>
        <v>165.27777777777777</v>
      </c>
      <c r="K36" s="4">
        <f t="shared" si="5"/>
        <v>134866.66666666669</v>
      </c>
      <c r="L36" s="4">
        <f t="shared" si="6"/>
        <v>47600</v>
      </c>
      <c r="M36" s="7">
        <f t="shared" si="7"/>
        <v>0</v>
      </c>
      <c r="N36" s="7">
        <f t="shared" si="8"/>
        <v>0</v>
      </c>
      <c r="O36" s="7">
        <f t="shared" si="9"/>
        <v>0</v>
      </c>
      <c r="P36" s="7">
        <f t="shared" si="23"/>
        <v>0</v>
      </c>
      <c r="Q36" s="9">
        <f t="shared" si="10"/>
        <v>0</v>
      </c>
      <c r="R36" s="9">
        <f t="shared" si="11"/>
        <v>0</v>
      </c>
      <c r="S36" s="9">
        <f t="shared" si="12"/>
        <v>0</v>
      </c>
      <c r="T36" s="1">
        <f t="shared" si="13"/>
        <v>0</v>
      </c>
      <c r="U36" s="9">
        <f t="shared" si="14"/>
        <v>0</v>
      </c>
      <c r="V36" s="9">
        <f t="shared" si="15"/>
        <v>0</v>
      </c>
      <c r="W36" s="1">
        <f t="shared" si="16"/>
        <v>0</v>
      </c>
      <c r="X36" s="9">
        <f t="shared" si="24"/>
        <v>0</v>
      </c>
      <c r="Y36" s="10">
        <f t="shared" si="25"/>
        <v>0</v>
      </c>
      <c r="Z36" s="10">
        <f t="shared" si="26"/>
        <v>0</v>
      </c>
      <c r="AA36" s="9">
        <f t="shared" si="27"/>
        <v>0</v>
      </c>
      <c r="AB36" s="47" t="e">
        <f t="shared" si="17"/>
        <v>#DIV/0!</v>
      </c>
      <c r="AC36" s="7">
        <f t="shared" si="18"/>
        <v>0</v>
      </c>
      <c r="AD36" s="44">
        <f t="shared" si="19"/>
        <v>0</v>
      </c>
      <c r="AE36" s="44">
        <f t="shared" si="20"/>
        <v>0</v>
      </c>
      <c r="AF36" s="44">
        <f t="shared" si="28"/>
        <v>0</v>
      </c>
      <c r="AG36" s="44">
        <f>'1 Krautuve'!AG36</f>
        <v>0</v>
      </c>
      <c r="AH36" s="61"/>
    </row>
    <row r="37" spans="2:34" s="2" customFormat="1" x14ac:dyDescent="0.25">
      <c r="B37" s="26" t="s">
        <v>20</v>
      </c>
      <c r="C37" s="6">
        <v>90</v>
      </c>
      <c r="D37" s="25">
        <f t="shared" si="30"/>
        <v>90</v>
      </c>
      <c r="E37" s="25">
        <f t="shared" si="1"/>
        <v>221</v>
      </c>
      <c r="F37" s="2">
        <f t="shared" si="2"/>
        <v>2.6923076923076925</v>
      </c>
      <c r="G37" s="3">
        <f t="shared" si="3"/>
        <v>242.30769230769232</v>
      </c>
      <c r="H37" s="3">
        <f t="shared" si="4"/>
        <v>80.769230769230774</v>
      </c>
      <c r="I37" s="3">
        <f t="shared" si="21"/>
        <v>484.61538461538464</v>
      </c>
      <c r="J37" s="3">
        <f t="shared" si="22"/>
        <v>161.53846153846155</v>
      </c>
      <c r="K37" s="4">
        <f t="shared" si="5"/>
        <v>139569.23076923078</v>
      </c>
      <c r="L37" s="4">
        <f t="shared" si="6"/>
        <v>46523.076923076922</v>
      </c>
      <c r="M37" s="7">
        <f t="shared" si="7"/>
        <v>0</v>
      </c>
      <c r="N37" s="7">
        <f t="shared" si="8"/>
        <v>0</v>
      </c>
      <c r="O37" s="7">
        <f t="shared" si="9"/>
        <v>0</v>
      </c>
      <c r="P37" s="7">
        <f t="shared" si="23"/>
        <v>0</v>
      </c>
      <c r="Q37" s="9">
        <f t="shared" si="10"/>
        <v>0</v>
      </c>
      <c r="R37" s="9">
        <f t="shared" si="11"/>
        <v>0</v>
      </c>
      <c r="S37" s="9">
        <f t="shared" si="12"/>
        <v>0</v>
      </c>
      <c r="T37" s="1">
        <f t="shared" si="13"/>
        <v>0</v>
      </c>
      <c r="U37" s="9">
        <f t="shared" si="14"/>
        <v>0</v>
      </c>
      <c r="V37" s="9">
        <f t="shared" si="15"/>
        <v>0</v>
      </c>
      <c r="W37" s="1">
        <f t="shared" si="16"/>
        <v>0</v>
      </c>
      <c r="X37" s="9">
        <f t="shared" si="24"/>
        <v>0</v>
      </c>
      <c r="Y37" s="10">
        <f t="shared" si="25"/>
        <v>0</v>
      </c>
      <c r="Z37" s="10">
        <f t="shared" si="26"/>
        <v>0</v>
      </c>
      <c r="AA37" s="9">
        <f t="shared" si="27"/>
        <v>0</v>
      </c>
      <c r="AB37" s="47" t="e">
        <f t="shared" si="17"/>
        <v>#DIV/0!</v>
      </c>
      <c r="AC37" s="7">
        <f t="shared" si="18"/>
        <v>0</v>
      </c>
      <c r="AD37" s="44">
        <f t="shared" si="19"/>
        <v>0</v>
      </c>
      <c r="AE37" s="44">
        <f t="shared" si="20"/>
        <v>0</v>
      </c>
      <c r="AF37" s="44">
        <f t="shared" si="28"/>
        <v>0</v>
      </c>
      <c r="AG37" s="44">
        <f>'1 Krautuve'!AG37</f>
        <v>0</v>
      </c>
      <c r="AH37" s="61"/>
    </row>
    <row r="38" spans="2:34" s="2" customFormat="1" x14ac:dyDescent="0.25">
      <c r="B38" s="26" t="s">
        <v>21</v>
      </c>
      <c r="C38" s="6">
        <v>95</v>
      </c>
      <c r="D38" s="25">
        <f t="shared" si="30"/>
        <v>94.999999999999986</v>
      </c>
      <c r="E38" s="25">
        <f t="shared" si="1"/>
        <v>226</v>
      </c>
      <c r="F38" s="2">
        <f t="shared" si="2"/>
        <v>2.6327433628318584</v>
      </c>
      <c r="G38" s="3">
        <f t="shared" si="3"/>
        <v>250.11061946902655</v>
      </c>
      <c r="H38" s="3">
        <f t="shared" si="4"/>
        <v>78.982300884955748</v>
      </c>
      <c r="I38" s="3">
        <f t="shared" si="21"/>
        <v>500.22123893805309</v>
      </c>
      <c r="J38" s="3">
        <f t="shared" si="22"/>
        <v>157.9646017699115</v>
      </c>
      <c r="K38" s="4">
        <f t="shared" si="5"/>
        <v>144063.7168141593</v>
      </c>
      <c r="L38" s="4">
        <f t="shared" si="6"/>
        <v>45493.805309734511</v>
      </c>
      <c r="M38" s="7">
        <f t="shared" si="7"/>
        <v>0</v>
      </c>
      <c r="N38" s="7">
        <f t="shared" si="8"/>
        <v>0</v>
      </c>
      <c r="O38" s="7">
        <f t="shared" si="9"/>
        <v>0</v>
      </c>
      <c r="P38" s="7">
        <f t="shared" si="23"/>
        <v>0</v>
      </c>
      <c r="Q38" s="9">
        <f t="shared" si="10"/>
        <v>0</v>
      </c>
      <c r="R38" s="9">
        <f t="shared" si="11"/>
        <v>0</v>
      </c>
      <c r="S38" s="9">
        <f t="shared" si="12"/>
        <v>0</v>
      </c>
      <c r="T38" s="1">
        <f t="shared" si="13"/>
        <v>0</v>
      </c>
      <c r="U38" s="9">
        <f t="shared" si="14"/>
        <v>0</v>
      </c>
      <c r="V38" s="9">
        <f t="shared" si="15"/>
        <v>0</v>
      </c>
      <c r="W38" s="1">
        <f t="shared" si="16"/>
        <v>0</v>
      </c>
      <c r="X38" s="9">
        <f t="shared" si="24"/>
        <v>0</v>
      </c>
      <c r="Y38" s="10">
        <f t="shared" si="25"/>
        <v>0</v>
      </c>
      <c r="Z38" s="10">
        <f t="shared" si="26"/>
        <v>0</v>
      </c>
      <c r="AA38" s="9">
        <f t="shared" si="27"/>
        <v>0</v>
      </c>
      <c r="AB38" s="47" t="e">
        <f t="shared" si="17"/>
        <v>#DIV/0!</v>
      </c>
      <c r="AC38" s="7">
        <f t="shared" si="18"/>
        <v>0</v>
      </c>
      <c r="AD38" s="44">
        <f t="shared" si="19"/>
        <v>0</v>
      </c>
      <c r="AE38" s="44">
        <f t="shared" si="20"/>
        <v>0</v>
      </c>
      <c r="AF38" s="44">
        <f t="shared" si="28"/>
        <v>0</v>
      </c>
      <c r="AG38" s="44">
        <f>'1 Krautuve'!AG38</f>
        <v>0</v>
      </c>
      <c r="AH38" s="61"/>
    </row>
    <row r="39" spans="2:34" s="2" customFormat="1" x14ac:dyDescent="0.25">
      <c r="B39" s="26" t="s">
        <v>22</v>
      </c>
      <c r="C39" s="6">
        <v>100</v>
      </c>
      <c r="D39" s="25">
        <f t="shared" si="30"/>
        <v>100</v>
      </c>
      <c r="E39" s="25">
        <f t="shared" si="1"/>
        <v>231</v>
      </c>
      <c r="F39" s="2">
        <f t="shared" si="2"/>
        <v>2.5757575757575757</v>
      </c>
      <c r="G39" s="3">
        <f t="shared" si="3"/>
        <v>257.57575757575756</v>
      </c>
      <c r="H39" s="3">
        <f t="shared" si="4"/>
        <v>77.272727272727266</v>
      </c>
      <c r="I39" s="3">
        <f t="shared" si="21"/>
        <v>515.15151515151513</v>
      </c>
      <c r="J39" s="3">
        <f t="shared" si="22"/>
        <v>154.54545454545453</v>
      </c>
      <c r="K39" s="4">
        <f t="shared" si="5"/>
        <v>148363.63636363635</v>
      </c>
      <c r="L39" s="4">
        <f t="shared" si="6"/>
        <v>44509.090909090904</v>
      </c>
      <c r="M39" s="7">
        <f t="shared" si="7"/>
        <v>0</v>
      </c>
      <c r="N39" s="7">
        <f t="shared" si="8"/>
        <v>0</v>
      </c>
      <c r="O39" s="7">
        <f t="shared" si="9"/>
        <v>0</v>
      </c>
      <c r="P39" s="7">
        <f t="shared" si="23"/>
        <v>0</v>
      </c>
      <c r="Q39" s="9">
        <f t="shared" si="10"/>
        <v>0</v>
      </c>
      <c r="R39" s="9">
        <f t="shared" si="11"/>
        <v>0</v>
      </c>
      <c r="S39" s="9">
        <f t="shared" si="12"/>
        <v>0</v>
      </c>
      <c r="T39" s="1">
        <f t="shared" si="13"/>
        <v>0</v>
      </c>
      <c r="U39" s="9">
        <f t="shared" si="14"/>
        <v>0</v>
      </c>
      <c r="V39" s="9">
        <f t="shared" si="15"/>
        <v>0</v>
      </c>
      <c r="W39" s="1">
        <f t="shared" si="16"/>
        <v>0</v>
      </c>
      <c r="X39" s="9">
        <f t="shared" si="24"/>
        <v>0</v>
      </c>
      <c r="Y39" s="10">
        <f t="shared" si="25"/>
        <v>0</v>
      </c>
      <c r="Z39" s="10">
        <f t="shared" si="26"/>
        <v>0</v>
      </c>
      <c r="AA39" s="9">
        <f t="shared" si="27"/>
        <v>0</v>
      </c>
      <c r="AB39" s="47" t="e">
        <f t="shared" si="17"/>
        <v>#DIV/0!</v>
      </c>
      <c r="AC39" s="7">
        <f t="shared" si="18"/>
        <v>0</v>
      </c>
      <c r="AD39" s="44">
        <f t="shared" si="19"/>
        <v>0</v>
      </c>
      <c r="AE39" s="44">
        <f t="shared" si="20"/>
        <v>0</v>
      </c>
      <c r="AF39" s="44">
        <f t="shared" si="28"/>
        <v>0</v>
      </c>
      <c r="AG39" s="44">
        <f>'1 Krautuve'!AG39</f>
        <v>0</v>
      </c>
      <c r="AH39" s="61"/>
    </row>
    <row r="40" spans="2:34" s="2" customFormat="1" x14ac:dyDescent="0.25">
      <c r="B40" s="26" t="s">
        <v>23</v>
      </c>
      <c r="C40" s="6">
        <v>105</v>
      </c>
      <c r="D40" s="25">
        <f t="shared" si="30"/>
        <v>105</v>
      </c>
      <c r="E40" s="25">
        <f t="shared" si="1"/>
        <v>236</v>
      </c>
      <c r="F40" s="2">
        <f t="shared" si="2"/>
        <v>2.5211864406779663</v>
      </c>
      <c r="G40" s="3">
        <f t="shared" si="3"/>
        <v>264.72457627118644</v>
      </c>
      <c r="H40" s="3">
        <f t="shared" si="4"/>
        <v>75.63559322033899</v>
      </c>
      <c r="I40" s="3">
        <f t="shared" si="21"/>
        <v>529.44915254237287</v>
      </c>
      <c r="J40" s="3">
        <f t="shared" si="22"/>
        <v>151.27118644067798</v>
      </c>
      <c r="K40" s="4">
        <f t="shared" si="5"/>
        <v>152481.35593220338</v>
      </c>
      <c r="L40" s="4">
        <f t="shared" si="6"/>
        <v>43566.101694915254</v>
      </c>
      <c r="M40" s="7">
        <f t="shared" si="7"/>
        <v>0</v>
      </c>
      <c r="N40" s="7">
        <f t="shared" si="8"/>
        <v>0</v>
      </c>
      <c r="O40" s="7">
        <f t="shared" si="9"/>
        <v>0</v>
      </c>
      <c r="P40" s="7">
        <f t="shared" si="23"/>
        <v>0</v>
      </c>
      <c r="Q40" s="9">
        <f t="shared" si="10"/>
        <v>0</v>
      </c>
      <c r="R40" s="9">
        <f t="shared" si="11"/>
        <v>0</v>
      </c>
      <c r="S40" s="9">
        <f t="shared" si="12"/>
        <v>0</v>
      </c>
      <c r="T40" s="1">
        <f t="shared" si="13"/>
        <v>0</v>
      </c>
      <c r="U40" s="9">
        <f t="shared" si="14"/>
        <v>0</v>
      </c>
      <c r="V40" s="9">
        <f t="shared" si="15"/>
        <v>0</v>
      </c>
      <c r="W40" s="1">
        <f t="shared" si="16"/>
        <v>0</v>
      </c>
      <c r="X40" s="9">
        <f t="shared" si="24"/>
        <v>0</v>
      </c>
      <c r="Y40" s="10">
        <f t="shared" si="25"/>
        <v>0</v>
      </c>
      <c r="Z40" s="10">
        <f t="shared" si="26"/>
        <v>0</v>
      </c>
      <c r="AA40" s="9">
        <f t="shared" si="27"/>
        <v>0</v>
      </c>
      <c r="AB40" s="47" t="e">
        <f t="shared" si="17"/>
        <v>#DIV/0!</v>
      </c>
      <c r="AC40" s="7">
        <f t="shared" si="18"/>
        <v>0</v>
      </c>
      <c r="AD40" s="44">
        <f t="shared" si="19"/>
        <v>0</v>
      </c>
      <c r="AE40" s="44">
        <f t="shared" si="20"/>
        <v>0</v>
      </c>
      <c r="AF40" s="44">
        <f t="shared" si="28"/>
        <v>0</v>
      </c>
      <c r="AG40" s="44">
        <f>'1 Krautuve'!AG40</f>
        <v>0</v>
      </c>
      <c r="AH40" s="61"/>
    </row>
    <row r="41" spans="2:34" s="2" customFormat="1" x14ac:dyDescent="0.25">
      <c r="B41" s="26" t="s">
        <v>24</v>
      </c>
      <c r="C41" s="6">
        <v>110</v>
      </c>
      <c r="D41" s="25">
        <f t="shared" si="30"/>
        <v>109.99999999999999</v>
      </c>
      <c r="E41" s="25">
        <f t="shared" si="1"/>
        <v>241</v>
      </c>
      <c r="F41" s="2">
        <f t="shared" si="2"/>
        <v>2.4688796680497926</v>
      </c>
      <c r="G41" s="3">
        <f t="shared" si="3"/>
        <v>271.57676348547722</v>
      </c>
      <c r="H41" s="3">
        <f t="shared" si="4"/>
        <v>74.066390041493776</v>
      </c>
      <c r="I41" s="3">
        <f t="shared" si="21"/>
        <v>543.15352697095443</v>
      </c>
      <c r="J41" s="3">
        <f t="shared" si="22"/>
        <v>148.13278008298755</v>
      </c>
      <c r="K41" s="4">
        <f t="shared" si="5"/>
        <v>156428.21576763489</v>
      </c>
      <c r="L41" s="4">
        <f t="shared" si="6"/>
        <v>42662.240663900418</v>
      </c>
      <c r="M41" s="7">
        <f t="shared" si="7"/>
        <v>0</v>
      </c>
      <c r="N41" s="7">
        <f t="shared" si="8"/>
        <v>0</v>
      </c>
      <c r="O41" s="7">
        <f t="shared" si="9"/>
        <v>0</v>
      </c>
      <c r="P41" s="7">
        <f t="shared" si="23"/>
        <v>0</v>
      </c>
      <c r="Q41" s="9">
        <f t="shared" si="10"/>
        <v>0</v>
      </c>
      <c r="R41" s="9">
        <f t="shared" si="11"/>
        <v>0</v>
      </c>
      <c r="S41" s="9">
        <f t="shared" si="12"/>
        <v>0</v>
      </c>
      <c r="T41" s="1">
        <f t="shared" si="13"/>
        <v>0</v>
      </c>
      <c r="U41" s="9">
        <f t="shared" si="14"/>
        <v>0</v>
      </c>
      <c r="V41" s="9">
        <f t="shared" si="15"/>
        <v>0</v>
      </c>
      <c r="W41" s="1">
        <f t="shared" si="16"/>
        <v>0</v>
      </c>
      <c r="X41" s="9">
        <f t="shared" si="24"/>
        <v>0</v>
      </c>
      <c r="Y41" s="10">
        <f t="shared" si="25"/>
        <v>0</v>
      </c>
      <c r="Z41" s="10">
        <f t="shared" si="26"/>
        <v>0</v>
      </c>
      <c r="AA41" s="9">
        <f t="shared" si="27"/>
        <v>0</v>
      </c>
      <c r="AB41" s="47" t="e">
        <f t="shared" si="17"/>
        <v>#DIV/0!</v>
      </c>
      <c r="AC41" s="7">
        <f t="shared" si="18"/>
        <v>0</v>
      </c>
      <c r="AD41" s="44">
        <f t="shared" si="19"/>
        <v>0</v>
      </c>
      <c r="AE41" s="44">
        <f t="shared" si="20"/>
        <v>0</v>
      </c>
      <c r="AF41" s="44">
        <f t="shared" si="28"/>
        <v>0</v>
      </c>
      <c r="AG41" s="44">
        <f>'1 Krautuve'!AG41</f>
        <v>0</v>
      </c>
      <c r="AH41" s="61"/>
    </row>
    <row r="42" spans="2:34" s="2" customFormat="1" x14ac:dyDescent="0.25">
      <c r="B42" s="26" t="s">
        <v>25</v>
      </c>
      <c r="C42" s="6">
        <v>115</v>
      </c>
      <c r="D42" s="25">
        <f t="shared" si="30"/>
        <v>115</v>
      </c>
      <c r="E42" s="25">
        <f t="shared" si="1"/>
        <v>246</v>
      </c>
      <c r="F42" s="2">
        <f t="shared" si="2"/>
        <v>2.4186991869918697</v>
      </c>
      <c r="G42" s="3">
        <f t="shared" si="3"/>
        <v>278.15040650406502</v>
      </c>
      <c r="H42" s="3">
        <f t="shared" si="4"/>
        <v>72.560975609756085</v>
      </c>
      <c r="I42" s="3">
        <f t="shared" si="21"/>
        <v>556.30081300813004</v>
      </c>
      <c r="J42" s="3">
        <f t="shared" si="22"/>
        <v>145.12195121951217</v>
      </c>
      <c r="K42" s="4">
        <f t="shared" si="5"/>
        <v>160214.63414634144</v>
      </c>
      <c r="L42" s="4">
        <f t="shared" si="6"/>
        <v>41795.121951219502</v>
      </c>
      <c r="M42" s="7">
        <f t="shared" si="7"/>
        <v>0</v>
      </c>
      <c r="N42" s="7">
        <f t="shared" si="8"/>
        <v>0</v>
      </c>
      <c r="O42" s="7">
        <f t="shared" si="9"/>
        <v>0</v>
      </c>
      <c r="P42" s="7">
        <f t="shared" si="23"/>
        <v>0</v>
      </c>
      <c r="Q42" s="9">
        <f t="shared" si="10"/>
        <v>0</v>
      </c>
      <c r="R42" s="9">
        <f t="shared" si="11"/>
        <v>0</v>
      </c>
      <c r="S42" s="9">
        <f t="shared" si="12"/>
        <v>0</v>
      </c>
      <c r="T42" s="1">
        <f t="shared" si="13"/>
        <v>0</v>
      </c>
      <c r="U42" s="9">
        <f t="shared" si="14"/>
        <v>0</v>
      </c>
      <c r="V42" s="9">
        <f t="shared" si="15"/>
        <v>0</v>
      </c>
      <c r="W42" s="1">
        <f t="shared" si="16"/>
        <v>0</v>
      </c>
      <c r="X42" s="9">
        <f t="shared" si="24"/>
        <v>0</v>
      </c>
      <c r="Y42" s="10">
        <f t="shared" si="25"/>
        <v>0</v>
      </c>
      <c r="Z42" s="10">
        <f t="shared" si="26"/>
        <v>0</v>
      </c>
      <c r="AA42" s="9">
        <f t="shared" si="27"/>
        <v>0</v>
      </c>
      <c r="AB42" s="47" t="e">
        <f t="shared" si="17"/>
        <v>#DIV/0!</v>
      </c>
      <c r="AC42" s="7">
        <f t="shared" si="18"/>
        <v>0</v>
      </c>
      <c r="AD42" s="44">
        <f t="shared" si="19"/>
        <v>0</v>
      </c>
      <c r="AE42" s="44">
        <f t="shared" si="20"/>
        <v>0</v>
      </c>
      <c r="AF42" s="44">
        <f t="shared" si="28"/>
        <v>0</v>
      </c>
      <c r="AG42" s="44">
        <f>'1 Krautuve'!AG42</f>
        <v>0</v>
      </c>
      <c r="AH42" s="61"/>
    </row>
    <row r="43" spans="2:34" s="2" customFormat="1" x14ac:dyDescent="0.25">
      <c r="B43" s="26" t="s">
        <v>26</v>
      </c>
      <c r="C43" s="6">
        <v>120</v>
      </c>
      <c r="D43" s="25">
        <f t="shared" si="30"/>
        <v>120</v>
      </c>
      <c r="E43" s="25">
        <f t="shared" si="1"/>
        <v>251</v>
      </c>
      <c r="F43" s="2">
        <f t="shared" si="2"/>
        <v>2.3705179282868527</v>
      </c>
      <c r="G43" s="3">
        <f t="shared" si="3"/>
        <v>284.46215139442234</v>
      </c>
      <c r="H43" s="3">
        <f t="shared" si="4"/>
        <v>71.115537848605584</v>
      </c>
      <c r="I43" s="3">
        <f t="shared" si="21"/>
        <v>568.92430278884467</v>
      </c>
      <c r="J43" s="3">
        <f t="shared" si="22"/>
        <v>142.23107569721117</v>
      </c>
      <c r="K43" s="4">
        <f t="shared" si="5"/>
        <v>163850.19920318725</v>
      </c>
      <c r="L43" s="4">
        <f t="shared" si="6"/>
        <v>40962.549800796813</v>
      </c>
      <c r="M43" s="7">
        <f t="shared" si="7"/>
        <v>0</v>
      </c>
      <c r="N43" s="7">
        <f t="shared" si="8"/>
        <v>0</v>
      </c>
      <c r="O43" s="7">
        <f t="shared" si="9"/>
        <v>0</v>
      </c>
      <c r="P43" s="7">
        <f t="shared" si="23"/>
        <v>0</v>
      </c>
      <c r="Q43" s="9">
        <f t="shared" si="10"/>
        <v>0</v>
      </c>
      <c r="R43" s="9">
        <f t="shared" si="11"/>
        <v>0</v>
      </c>
      <c r="S43" s="9">
        <f t="shared" si="12"/>
        <v>0</v>
      </c>
      <c r="T43" s="1">
        <f t="shared" si="13"/>
        <v>0</v>
      </c>
      <c r="U43" s="9">
        <f t="shared" si="14"/>
        <v>0</v>
      </c>
      <c r="V43" s="9">
        <f t="shared" si="15"/>
        <v>0</v>
      </c>
      <c r="W43" s="1">
        <f t="shared" si="16"/>
        <v>0</v>
      </c>
      <c r="X43" s="9">
        <f t="shared" si="24"/>
        <v>0</v>
      </c>
      <c r="Y43" s="10">
        <f t="shared" si="25"/>
        <v>0</v>
      </c>
      <c r="Z43" s="10">
        <f t="shared" si="26"/>
        <v>0</v>
      </c>
      <c r="AA43" s="9">
        <f t="shared" si="27"/>
        <v>0</v>
      </c>
      <c r="AB43" s="47" t="e">
        <f t="shared" si="17"/>
        <v>#DIV/0!</v>
      </c>
      <c r="AC43" s="7">
        <f t="shared" si="18"/>
        <v>0</v>
      </c>
      <c r="AD43" s="44">
        <f t="shared" si="19"/>
        <v>0</v>
      </c>
      <c r="AE43" s="44">
        <f t="shared" si="20"/>
        <v>0</v>
      </c>
      <c r="AF43" s="44">
        <f t="shared" si="28"/>
        <v>0</v>
      </c>
      <c r="AG43" s="44">
        <f>'1 Krautuve'!AG43</f>
        <v>0</v>
      </c>
      <c r="AH43" s="61"/>
    </row>
    <row r="44" spans="2:34" s="2" customFormat="1" x14ac:dyDescent="0.25">
      <c r="B44" s="26" t="s">
        <v>27</v>
      </c>
      <c r="C44" s="6">
        <v>125</v>
      </c>
      <c r="D44" s="25">
        <f t="shared" si="30"/>
        <v>125</v>
      </c>
      <c r="E44" s="25">
        <f t="shared" si="1"/>
        <v>256</v>
      </c>
      <c r="F44" s="2">
        <f t="shared" si="2"/>
        <v>2.32421875</v>
      </c>
      <c r="G44" s="3">
        <f t="shared" si="3"/>
        <v>290.52734375</v>
      </c>
      <c r="H44" s="3">
        <f t="shared" si="4"/>
        <v>69.7265625</v>
      </c>
      <c r="I44" s="3">
        <f t="shared" si="21"/>
        <v>581.0546875</v>
      </c>
      <c r="J44" s="3">
        <f t="shared" si="22"/>
        <v>139.453125</v>
      </c>
      <c r="K44" s="4">
        <f t="shared" si="5"/>
        <v>167343.75</v>
      </c>
      <c r="L44" s="4">
        <f t="shared" si="6"/>
        <v>40162.5</v>
      </c>
      <c r="M44" s="7">
        <f t="shared" si="7"/>
        <v>0</v>
      </c>
      <c r="N44" s="7">
        <f t="shared" si="8"/>
        <v>0</v>
      </c>
      <c r="O44" s="7">
        <f t="shared" si="9"/>
        <v>0</v>
      </c>
      <c r="P44" s="7">
        <f t="shared" si="23"/>
        <v>0</v>
      </c>
      <c r="Q44" s="9">
        <f t="shared" si="10"/>
        <v>0</v>
      </c>
      <c r="R44" s="9">
        <f t="shared" si="11"/>
        <v>0</v>
      </c>
      <c r="S44" s="9">
        <f t="shared" si="12"/>
        <v>0</v>
      </c>
      <c r="T44" s="1">
        <f t="shared" si="13"/>
        <v>0</v>
      </c>
      <c r="U44" s="9">
        <f t="shared" si="14"/>
        <v>0</v>
      </c>
      <c r="V44" s="9">
        <f t="shared" si="15"/>
        <v>0</v>
      </c>
      <c r="W44" s="1">
        <f t="shared" si="16"/>
        <v>0</v>
      </c>
      <c r="X44" s="9">
        <f t="shared" si="24"/>
        <v>0</v>
      </c>
      <c r="Y44" s="10">
        <f t="shared" si="25"/>
        <v>0</v>
      </c>
      <c r="Z44" s="10">
        <f t="shared" si="26"/>
        <v>0</v>
      </c>
      <c r="AA44" s="9">
        <f t="shared" si="27"/>
        <v>0</v>
      </c>
      <c r="AB44" s="47" t="e">
        <f t="shared" si="17"/>
        <v>#DIV/0!</v>
      </c>
      <c r="AC44" s="7">
        <f t="shared" si="18"/>
        <v>0</v>
      </c>
      <c r="AD44" s="44">
        <f t="shared" si="19"/>
        <v>0</v>
      </c>
      <c r="AE44" s="44">
        <f t="shared" si="20"/>
        <v>0</v>
      </c>
      <c r="AF44" s="44">
        <f t="shared" si="28"/>
        <v>0</v>
      </c>
      <c r="AG44" s="44">
        <f>'1 Krautuve'!AG44</f>
        <v>0</v>
      </c>
      <c r="AH44" s="61"/>
    </row>
    <row r="45" spans="2:34" s="2" customFormat="1" x14ac:dyDescent="0.25">
      <c r="B45" s="26" t="s">
        <v>28</v>
      </c>
      <c r="C45" s="6">
        <v>130</v>
      </c>
      <c r="D45" s="25">
        <f t="shared" si="30"/>
        <v>130</v>
      </c>
      <c r="E45" s="25">
        <f t="shared" si="1"/>
        <v>261</v>
      </c>
      <c r="F45" s="2">
        <f t="shared" si="2"/>
        <v>2.2796934865900385</v>
      </c>
      <c r="G45" s="3">
        <f t="shared" si="3"/>
        <v>296.36015325670502</v>
      </c>
      <c r="H45" s="3">
        <f t="shared" si="4"/>
        <v>68.390804597701148</v>
      </c>
      <c r="I45" s="3">
        <f t="shared" si="21"/>
        <v>592.72030651341004</v>
      </c>
      <c r="J45" s="3">
        <f t="shared" si="22"/>
        <v>136.7816091954023</v>
      </c>
      <c r="K45" s="4">
        <f t="shared" si="5"/>
        <v>170703.44827586209</v>
      </c>
      <c r="L45" s="4">
        <f t="shared" si="6"/>
        <v>39393.103448275862</v>
      </c>
      <c r="M45" s="7">
        <f t="shared" si="7"/>
        <v>0</v>
      </c>
      <c r="N45" s="7">
        <f t="shared" si="8"/>
        <v>0</v>
      </c>
      <c r="O45" s="7">
        <f t="shared" si="9"/>
        <v>0</v>
      </c>
      <c r="P45" s="7">
        <f t="shared" si="23"/>
        <v>0</v>
      </c>
      <c r="Q45" s="9">
        <f t="shared" si="10"/>
        <v>0</v>
      </c>
      <c r="R45" s="9">
        <f t="shared" si="11"/>
        <v>0</v>
      </c>
      <c r="S45" s="9">
        <f t="shared" si="12"/>
        <v>0</v>
      </c>
      <c r="T45" s="1">
        <f t="shared" si="13"/>
        <v>0</v>
      </c>
      <c r="U45" s="9">
        <f t="shared" si="14"/>
        <v>0</v>
      </c>
      <c r="V45" s="9">
        <f t="shared" si="15"/>
        <v>0</v>
      </c>
      <c r="W45" s="1">
        <f t="shared" si="16"/>
        <v>0</v>
      </c>
      <c r="X45" s="9">
        <f t="shared" si="24"/>
        <v>0</v>
      </c>
      <c r="Y45" s="10">
        <f t="shared" si="25"/>
        <v>0</v>
      </c>
      <c r="Z45" s="10">
        <f t="shared" si="26"/>
        <v>0</v>
      </c>
      <c r="AA45" s="9">
        <f t="shared" si="27"/>
        <v>0</v>
      </c>
      <c r="AB45" s="47" t="e">
        <f t="shared" si="17"/>
        <v>#DIV/0!</v>
      </c>
      <c r="AC45" s="7">
        <f t="shared" si="18"/>
        <v>0</v>
      </c>
      <c r="AD45" s="44">
        <f t="shared" si="19"/>
        <v>0</v>
      </c>
      <c r="AE45" s="44">
        <f t="shared" si="20"/>
        <v>0</v>
      </c>
      <c r="AF45" s="44">
        <f t="shared" si="28"/>
        <v>0</v>
      </c>
      <c r="AG45" s="44">
        <f>'1 Krautuve'!AG45</f>
        <v>0</v>
      </c>
      <c r="AH45" s="61"/>
    </row>
    <row r="46" spans="2:34" s="2" customFormat="1" x14ac:dyDescent="0.25">
      <c r="B46" s="26" t="s">
        <v>29</v>
      </c>
      <c r="C46" s="6">
        <v>135</v>
      </c>
      <c r="D46" s="25">
        <f t="shared" si="30"/>
        <v>135</v>
      </c>
      <c r="E46" s="25">
        <f t="shared" si="1"/>
        <v>266</v>
      </c>
      <c r="F46" s="2">
        <f t="shared" si="2"/>
        <v>2.236842105263158</v>
      </c>
      <c r="G46" s="3">
        <f t="shared" si="3"/>
        <v>301.9736842105263</v>
      </c>
      <c r="H46" s="3">
        <f t="shared" si="4"/>
        <v>67.10526315789474</v>
      </c>
      <c r="I46" s="3">
        <f t="shared" si="21"/>
        <v>603.9473684210526</v>
      </c>
      <c r="J46" s="3">
        <f t="shared" si="22"/>
        <v>134.21052631578948</v>
      </c>
      <c r="K46" s="4">
        <f t="shared" si="5"/>
        <v>173936.84210526315</v>
      </c>
      <c r="L46" s="4">
        <f t="shared" si="6"/>
        <v>38652.631578947374</v>
      </c>
      <c r="M46" s="7">
        <f t="shared" si="7"/>
        <v>0</v>
      </c>
      <c r="N46" s="7">
        <f t="shared" si="8"/>
        <v>0</v>
      </c>
      <c r="O46" s="7">
        <f t="shared" si="9"/>
        <v>0</v>
      </c>
      <c r="P46" s="7">
        <f t="shared" si="23"/>
        <v>0</v>
      </c>
      <c r="Q46" s="9">
        <f t="shared" si="10"/>
        <v>0</v>
      </c>
      <c r="R46" s="9">
        <f t="shared" si="11"/>
        <v>0</v>
      </c>
      <c r="S46" s="9">
        <f t="shared" si="12"/>
        <v>0</v>
      </c>
      <c r="T46" s="1">
        <f t="shared" si="13"/>
        <v>0</v>
      </c>
      <c r="U46" s="9">
        <f t="shared" si="14"/>
        <v>0</v>
      </c>
      <c r="V46" s="9">
        <f t="shared" si="15"/>
        <v>0</v>
      </c>
      <c r="W46" s="1">
        <f t="shared" si="16"/>
        <v>0</v>
      </c>
      <c r="X46" s="9">
        <f t="shared" si="24"/>
        <v>0</v>
      </c>
      <c r="Y46" s="10">
        <f t="shared" si="25"/>
        <v>0</v>
      </c>
      <c r="Z46" s="10">
        <f t="shared" si="26"/>
        <v>0</v>
      </c>
      <c r="AA46" s="9">
        <f t="shared" si="27"/>
        <v>0</v>
      </c>
      <c r="AB46" s="47" t="e">
        <f t="shared" si="17"/>
        <v>#DIV/0!</v>
      </c>
      <c r="AC46" s="7">
        <f t="shared" si="18"/>
        <v>0</v>
      </c>
      <c r="AD46" s="44">
        <f t="shared" si="19"/>
        <v>0</v>
      </c>
      <c r="AE46" s="44">
        <f t="shared" si="20"/>
        <v>0</v>
      </c>
      <c r="AF46" s="44">
        <f t="shared" si="28"/>
        <v>0</v>
      </c>
      <c r="AG46" s="44">
        <f>'1 Krautuve'!AG46</f>
        <v>0</v>
      </c>
      <c r="AH46" s="61"/>
    </row>
    <row r="47" spans="2:34" s="2" customFormat="1" x14ac:dyDescent="0.25">
      <c r="B47" s="26" t="s">
        <v>30</v>
      </c>
      <c r="C47" s="6">
        <v>140</v>
      </c>
      <c r="D47" s="25">
        <f t="shared" si="30"/>
        <v>140</v>
      </c>
      <c r="E47" s="25">
        <f t="shared" si="1"/>
        <v>271</v>
      </c>
      <c r="F47" s="2">
        <f t="shared" si="2"/>
        <v>2.195571955719557</v>
      </c>
      <c r="G47" s="3">
        <f t="shared" si="3"/>
        <v>307.38007380073799</v>
      </c>
      <c r="H47" s="3">
        <f t="shared" si="4"/>
        <v>65.867158671586708</v>
      </c>
      <c r="I47" s="3">
        <f t="shared" si="21"/>
        <v>614.76014760147598</v>
      </c>
      <c r="J47" s="3">
        <f t="shared" si="22"/>
        <v>131.73431734317342</v>
      </c>
      <c r="K47" s="4">
        <f t="shared" si="5"/>
        <v>177050.92250922509</v>
      </c>
      <c r="L47" s="4">
        <f t="shared" si="6"/>
        <v>37939.483394833944</v>
      </c>
      <c r="M47" s="7">
        <f t="shared" si="7"/>
        <v>0</v>
      </c>
      <c r="N47" s="7">
        <f t="shared" si="8"/>
        <v>0</v>
      </c>
      <c r="O47" s="7">
        <f t="shared" si="9"/>
        <v>0</v>
      </c>
      <c r="P47" s="7">
        <f t="shared" si="23"/>
        <v>0</v>
      </c>
      <c r="Q47" s="9">
        <f t="shared" si="10"/>
        <v>0</v>
      </c>
      <c r="R47" s="9">
        <f t="shared" si="11"/>
        <v>0</v>
      </c>
      <c r="S47" s="9">
        <f t="shared" si="12"/>
        <v>0</v>
      </c>
      <c r="T47" s="1">
        <f t="shared" si="13"/>
        <v>0</v>
      </c>
      <c r="U47" s="9">
        <f t="shared" si="14"/>
        <v>0</v>
      </c>
      <c r="V47" s="9">
        <f t="shared" si="15"/>
        <v>0</v>
      </c>
      <c r="W47" s="1">
        <f t="shared" si="16"/>
        <v>0</v>
      </c>
      <c r="X47" s="9">
        <f t="shared" si="24"/>
        <v>0</v>
      </c>
      <c r="Y47" s="10">
        <f t="shared" si="25"/>
        <v>0</v>
      </c>
      <c r="Z47" s="10">
        <f t="shared" si="26"/>
        <v>0</v>
      </c>
      <c r="AA47" s="9">
        <f t="shared" si="27"/>
        <v>0</v>
      </c>
      <c r="AB47" s="47" t="e">
        <f t="shared" si="17"/>
        <v>#DIV/0!</v>
      </c>
      <c r="AC47" s="7">
        <f t="shared" si="18"/>
        <v>0</v>
      </c>
      <c r="AD47" s="44">
        <f t="shared" si="19"/>
        <v>0</v>
      </c>
      <c r="AE47" s="44">
        <f t="shared" si="20"/>
        <v>0</v>
      </c>
      <c r="AF47" s="44">
        <f t="shared" si="28"/>
        <v>0</v>
      </c>
      <c r="AG47" s="44">
        <f>'1 Krautuve'!AG47</f>
        <v>0</v>
      </c>
      <c r="AH47" s="61"/>
    </row>
    <row r="48" spans="2:34" s="2" customFormat="1" x14ac:dyDescent="0.25">
      <c r="B48" s="26" t="s">
        <v>31</v>
      </c>
      <c r="C48" s="6">
        <v>145</v>
      </c>
      <c r="D48" s="25">
        <f t="shared" si="30"/>
        <v>144.99999999999997</v>
      </c>
      <c r="E48" s="25">
        <f t="shared" si="1"/>
        <v>276</v>
      </c>
      <c r="F48" s="2">
        <f t="shared" si="2"/>
        <v>2.1557971014492754</v>
      </c>
      <c r="G48" s="3">
        <f t="shared" si="3"/>
        <v>312.59057971014494</v>
      </c>
      <c r="H48" s="3">
        <f t="shared" si="4"/>
        <v>64.673913043478265</v>
      </c>
      <c r="I48" s="3">
        <f t="shared" si="21"/>
        <v>625.18115942028987</v>
      </c>
      <c r="J48" s="3">
        <f t="shared" si="22"/>
        <v>129.34782608695653</v>
      </c>
      <c r="K48" s="4">
        <f t="shared" si="5"/>
        <v>180052.17391304349</v>
      </c>
      <c r="L48" s="4">
        <f t="shared" si="6"/>
        <v>37252.17391304348</v>
      </c>
      <c r="M48" s="7">
        <f t="shared" si="7"/>
        <v>0</v>
      </c>
      <c r="N48" s="7">
        <f t="shared" si="8"/>
        <v>0</v>
      </c>
      <c r="O48" s="7">
        <f t="shared" si="9"/>
        <v>0</v>
      </c>
      <c r="P48" s="7">
        <f t="shared" si="23"/>
        <v>0</v>
      </c>
      <c r="Q48" s="9">
        <f t="shared" si="10"/>
        <v>0</v>
      </c>
      <c r="R48" s="9">
        <f t="shared" si="11"/>
        <v>0</v>
      </c>
      <c r="S48" s="9">
        <f t="shared" si="12"/>
        <v>0</v>
      </c>
      <c r="T48" s="1">
        <f t="shared" si="13"/>
        <v>0</v>
      </c>
      <c r="U48" s="9">
        <f t="shared" si="14"/>
        <v>0</v>
      </c>
      <c r="V48" s="9">
        <f t="shared" si="15"/>
        <v>0</v>
      </c>
      <c r="W48" s="1">
        <f t="shared" si="16"/>
        <v>0</v>
      </c>
      <c r="X48" s="9">
        <f t="shared" si="24"/>
        <v>0</v>
      </c>
      <c r="Y48" s="10">
        <f t="shared" si="25"/>
        <v>0</v>
      </c>
      <c r="Z48" s="10">
        <f t="shared" si="26"/>
        <v>0</v>
      </c>
      <c r="AA48" s="9">
        <f t="shared" si="27"/>
        <v>0</v>
      </c>
      <c r="AB48" s="47" t="e">
        <f t="shared" si="17"/>
        <v>#DIV/0!</v>
      </c>
      <c r="AC48" s="7">
        <f t="shared" si="18"/>
        <v>0</v>
      </c>
      <c r="AD48" s="44">
        <f t="shared" si="19"/>
        <v>0</v>
      </c>
      <c r="AE48" s="44">
        <f t="shared" si="20"/>
        <v>0</v>
      </c>
      <c r="AF48" s="44">
        <f t="shared" si="28"/>
        <v>0</v>
      </c>
      <c r="AG48" s="44">
        <f>'1 Krautuve'!AG48</f>
        <v>0</v>
      </c>
      <c r="AH48" s="61"/>
    </row>
    <row r="49" spans="2:34" s="2" customFormat="1" x14ac:dyDescent="0.25">
      <c r="B49" s="26" t="s">
        <v>32</v>
      </c>
      <c r="C49" s="6">
        <v>150</v>
      </c>
      <c r="D49" s="25">
        <f t="shared" si="30"/>
        <v>150</v>
      </c>
      <c r="E49" s="25">
        <f t="shared" si="1"/>
        <v>281</v>
      </c>
      <c r="F49" s="2">
        <f t="shared" si="2"/>
        <v>2.117437722419929</v>
      </c>
      <c r="G49" s="3">
        <f t="shared" si="3"/>
        <v>317.61565836298934</v>
      </c>
      <c r="H49" s="3">
        <f t="shared" si="4"/>
        <v>63.52313167259787</v>
      </c>
      <c r="I49" s="3">
        <f t="shared" si="21"/>
        <v>635.23131672597867</v>
      </c>
      <c r="J49" s="3">
        <f t="shared" si="22"/>
        <v>127.04626334519574</v>
      </c>
      <c r="K49" s="4">
        <f t="shared" si="5"/>
        <v>182946.61921708187</v>
      </c>
      <c r="L49" s="4">
        <f t="shared" si="6"/>
        <v>36589.323843416372</v>
      </c>
      <c r="M49" s="7">
        <f t="shared" si="7"/>
        <v>0</v>
      </c>
      <c r="N49" s="7">
        <f t="shared" si="8"/>
        <v>0</v>
      </c>
      <c r="O49" s="7">
        <f t="shared" si="9"/>
        <v>0</v>
      </c>
      <c r="P49" s="7">
        <f t="shared" si="23"/>
        <v>0</v>
      </c>
      <c r="Q49" s="9">
        <f t="shared" si="10"/>
        <v>0</v>
      </c>
      <c r="R49" s="9">
        <f t="shared" si="11"/>
        <v>0</v>
      </c>
      <c r="S49" s="9">
        <f t="shared" si="12"/>
        <v>0</v>
      </c>
      <c r="T49" s="1">
        <f t="shared" si="13"/>
        <v>0</v>
      </c>
      <c r="U49" s="9">
        <f t="shared" si="14"/>
        <v>0</v>
      </c>
      <c r="V49" s="9">
        <f t="shared" si="15"/>
        <v>0</v>
      </c>
      <c r="W49" s="1">
        <f t="shared" si="16"/>
        <v>0</v>
      </c>
      <c r="X49" s="9">
        <f t="shared" si="24"/>
        <v>0</v>
      </c>
      <c r="Y49" s="10">
        <f t="shared" si="25"/>
        <v>0</v>
      </c>
      <c r="Z49" s="10">
        <f t="shared" si="26"/>
        <v>0</v>
      </c>
      <c r="AA49" s="9">
        <f t="shared" si="27"/>
        <v>0</v>
      </c>
      <c r="AB49" s="47" t="e">
        <f t="shared" si="17"/>
        <v>#DIV/0!</v>
      </c>
      <c r="AC49" s="7">
        <f t="shared" si="18"/>
        <v>0</v>
      </c>
      <c r="AD49" s="44">
        <f t="shared" si="19"/>
        <v>0</v>
      </c>
      <c r="AE49" s="44">
        <f t="shared" si="20"/>
        <v>0</v>
      </c>
      <c r="AF49" s="44">
        <f t="shared" si="28"/>
        <v>0</v>
      </c>
      <c r="AG49" s="44">
        <f>'1 Krautuve'!AG49</f>
        <v>0</v>
      </c>
      <c r="AH49" s="61"/>
    </row>
    <row r="50" spans="2:34" s="2" customFormat="1" x14ac:dyDescent="0.25">
      <c r="B50" s="26" t="s">
        <v>33</v>
      </c>
      <c r="C50" s="6">
        <v>155</v>
      </c>
      <c r="D50" s="25">
        <f t="shared" si="30"/>
        <v>155</v>
      </c>
      <c r="E50" s="25">
        <f t="shared" si="1"/>
        <v>286</v>
      </c>
      <c r="F50" s="2">
        <f t="shared" si="2"/>
        <v>2.0804195804195804</v>
      </c>
      <c r="G50" s="3">
        <f t="shared" si="3"/>
        <v>322.46503496503499</v>
      </c>
      <c r="H50" s="3">
        <f t="shared" si="4"/>
        <v>62.412587412587413</v>
      </c>
      <c r="I50" s="3">
        <f t="shared" si="21"/>
        <v>644.93006993006998</v>
      </c>
      <c r="J50" s="3">
        <f t="shared" si="22"/>
        <v>124.82517482517483</v>
      </c>
      <c r="K50" s="4">
        <f t="shared" si="5"/>
        <v>185739.86013986016</v>
      </c>
      <c r="L50" s="4">
        <f t="shared" si="6"/>
        <v>35949.65034965035</v>
      </c>
      <c r="M50" s="7">
        <f t="shared" si="7"/>
        <v>0</v>
      </c>
      <c r="N50" s="7">
        <f t="shared" si="8"/>
        <v>0</v>
      </c>
      <c r="O50" s="7">
        <f t="shared" si="9"/>
        <v>0</v>
      </c>
      <c r="P50" s="7">
        <f t="shared" si="23"/>
        <v>0</v>
      </c>
      <c r="Q50" s="9">
        <f t="shared" si="10"/>
        <v>0</v>
      </c>
      <c r="R50" s="9">
        <f t="shared" si="11"/>
        <v>0</v>
      </c>
      <c r="S50" s="9">
        <f t="shared" si="12"/>
        <v>0</v>
      </c>
      <c r="T50" s="1">
        <f t="shared" si="13"/>
        <v>0</v>
      </c>
      <c r="U50" s="9">
        <f t="shared" si="14"/>
        <v>0</v>
      </c>
      <c r="V50" s="9">
        <f t="shared" si="15"/>
        <v>0</v>
      </c>
      <c r="W50" s="1">
        <f t="shared" si="16"/>
        <v>0</v>
      </c>
      <c r="X50" s="9">
        <f t="shared" si="24"/>
        <v>0</v>
      </c>
      <c r="Y50" s="10">
        <f t="shared" si="25"/>
        <v>0</v>
      </c>
      <c r="Z50" s="10">
        <f t="shared" si="26"/>
        <v>0</v>
      </c>
      <c r="AA50" s="9">
        <f t="shared" si="27"/>
        <v>0</v>
      </c>
      <c r="AB50" s="47" t="e">
        <f t="shared" si="17"/>
        <v>#DIV/0!</v>
      </c>
      <c r="AC50" s="7">
        <f t="shared" si="18"/>
        <v>0</v>
      </c>
      <c r="AD50" s="44">
        <f t="shared" si="19"/>
        <v>0</v>
      </c>
      <c r="AE50" s="44">
        <f t="shared" si="20"/>
        <v>0</v>
      </c>
      <c r="AF50" s="44">
        <f t="shared" si="28"/>
        <v>0</v>
      </c>
      <c r="AG50" s="44">
        <f>'1 Krautuve'!AG50</f>
        <v>0</v>
      </c>
      <c r="AH50" s="61"/>
    </row>
    <row r="51" spans="2:34" s="2" customFormat="1" x14ac:dyDescent="0.25">
      <c r="B51" s="26" t="s">
        <v>34</v>
      </c>
      <c r="C51" s="6">
        <v>160</v>
      </c>
      <c r="D51" s="25">
        <f t="shared" si="30"/>
        <v>160</v>
      </c>
      <c r="E51" s="25">
        <f t="shared" si="1"/>
        <v>291</v>
      </c>
      <c r="F51" s="2">
        <f t="shared" si="2"/>
        <v>2.0446735395189002</v>
      </c>
      <c r="G51" s="3">
        <f t="shared" si="3"/>
        <v>327.14776632302403</v>
      </c>
      <c r="H51" s="3">
        <f t="shared" si="4"/>
        <v>61.340206185567006</v>
      </c>
      <c r="I51" s="3">
        <f t="shared" si="21"/>
        <v>654.29553264604806</v>
      </c>
      <c r="J51" s="3">
        <f t="shared" si="22"/>
        <v>122.68041237113401</v>
      </c>
      <c r="K51" s="4">
        <f t="shared" si="5"/>
        <v>188437.11340206183</v>
      </c>
      <c r="L51" s="4">
        <f t="shared" si="6"/>
        <v>35331.958762886592</v>
      </c>
      <c r="M51" s="7">
        <f t="shared" si="7"/>
        <v>0</v>
      </c>
      <c r="N51" s="7">
        <f t="shared" si="8"/>
        <v>0</v>
      </c>
      <c r="O51" s="7">
        <f t="shared" si="9"/>
        <v>0</v>
      </c>
      <c r="P51" s="7">
        <f t="shared" si="23"/>
        <v>0</v>
      </c>
      <c r="Q51" s="9">
        <f t="shared" si="10"/>
        <v>0</v>
      </c>
      <c r="R51" s="9">
        <f t="shared" si="11"/>
        <v>0</v>
      </c>
      <c r="S51" s="9">
        <f t="shared" si="12"/>
        <v>0</v>
      </c>
      <c r="T51" s="1">
        <f t="shared" si="13"/>
        <v>0</v>
      </c>
      <c r="U51" s="9">
        <f t="shared" si="14"/>
        <v>0</v>
      </c>
      <c r="V51" s="9">
        <f t="shared" si="15"/>
        <v>0</v>
      </c>
      <c r="W51" s="1">
        <f t="shared" si="16"/>
        <v>0</v>
      </c>
      <c r="X51" s="9">
        <f t="shared" si="24"/>
        <v>0</v>
      </c>
      <c r="Y51" s="10">
        <f t="shared" si="25"/>
        <v>0</v>
      </c>
      <c r="Z51" s="10">
        <f t="shared" si="26"/>
        <v>0</v>
      </c>
      <c r="AA51" s="9">
        <f t="shared" si="27"/>
        <v>0</v>
      </c>
      <c r="AB51" s="47" t="e">
        <f t="shared" si="17"/>
        <v>#DIV/0!</v>
      </c>
      <c r="AC51" s="7">
        <f t="shared" si="18"/>
        <v>0</v>
      </c>
      <c r="AD51" s="44">
        <f t="shared" si="19"/>
        <v>0</v>
      </c>
      <c r="AE51" s="44">
        <f t="shared" si="20"/>
        <v>0</v>
      </c>
      <c r="AF51" s="44">
        <f t="shared" si="28"/>
        <v>0</v>
      </c>
      <c r="AG51" s="44">
        <f>'1 Krautuve'!AG51</f>
        <v>0</v>
      </c>
      <c r="AH51" s="61"/>
    </row>
    <row r="52" spans="2:34" s="2" customFormat="1" x14ac:dyDescent="0.25">
      <c r="B52" s="26" t="s">
        <v>35</v>
      </c>
      <c r="C52" s="6">
        <v>165</v>
      </c>
      <c r="D52" s="25">
        <f t="shared" si="30"/>
        <v>165</v>
      </c>
      <c r="E52" s="25">
        <f t="shared" ref="E52:E83" si="31">D52+$D$7+$D$8</f>
        <v>296</v>
      </c>
      <c r="F52" s="2">
        <f t="shared" ref="F52:F83" si="32">($D$10-$D$9-$D$12)/E52</f>
        <v>2.0101351351351351</v>
      </c>
      <c r="G52" s="3">
        <f t="shared" ref="G52:G83" si="33">C52*F52</f>
        <v>331.67229729729729</v>
      </c>
      <c r="H52" s="3">
        <f t="shared" ref="H52:H83" si="34">F52*$D$16</f>
        <v>60.304054054054049</v>
      </c>
      <c r="I52" s="3">
        <f t="shared" si="21"/>
        <v>663.34459459459458</v>
      </c>
      <c r="J52" s="3">
        <f t="shared" si="22"/>
        <v>120.6081081081081</v>
      </c>
      <c r="K52" s="4">
        <f t="shared" ref="K52:K83" si="35">I52*$D$14</f>
        <v>191043.24324324325</v>
      </c>
      <c r="L52" s="4">
        <f t="shared" ref="L52:L83" si="36">J52*$D$14</f>
        <v>34735.135135135133</v>
      </c>
      <c r="M52" s="7">
        <f t="shared" ref="M52:M83" si="37">K52*$W$16</f>
        <v>0</v>
      </c>
      <c r="N52" s="7">
        <f t="shared" ref="N52:N83" si="38">$W$11</f>
        <v>0</v>
      </c>
      <c r="O52" s="7">
        <f t="shared" ref="O52:O83" si="39">((L52/$D$16)*($D$7+$D$8))/60*$K$16</f>
        <v>0</v>
      </c>
      <c r="P52" s="7">
        <f t="shared" si="23"/>
        <v>0</v>
      </c>
      <c r="Q52" s="9">
        <f t="shared" ref="Q52:Q83" si="40">ROUND($K$12/100*K52*$K$10,2)</f>
        <v>0</v>
      </c>
      <c r="R52" s="9">
        <f t="shared" ref="R52:R83" si="41">K52*$K$4</f>
        <v>0</v>
      </c>
      <c r="S52" s="9">
        <f t="shared" ref="S52:S83" si="42">K52*$K$5</f>
        <v>0</v>
      </c>
      <c r="T52" s="1">
        <f t="shared" ref="T52:T83" si="43">$K$6</f>
        <v>0</v>
      </c>
      <c r="U52" s="9">
        <f t="shared" ref="U52:U83" si="44">$K$7</f>
        <v>0</v>
      </c>
      <c r="V52" s="9">
        <f t="shared" ref="V52:V83" si="45">$K$8</f>
        <v>0</v>
      </c>
      <c r="W52" s="1">
        <f t="shared" ref="W52:W83" si="46">$K$9</f>
        <v>0</v>
      </c>
      <c r="X52" s="9">
        <f t="shared" si="24"/>
        <v>0</v>
      </c>
      <c r="Y52" s="10">
        <f t="shared" si="25"/>
        <v>0</v>
      </c>
      <c r="Z52" s="10">
        <f t="shared" si="26"/>
        <v>0</v>
      </c>
      <c r="AA52" s="9">
        <f t="shared" si="27"/>
        <v>0</v>
      </c>
      <c r="AB52" s="47" t="e">
        <f t="shared" ref="AB52:AB83" si="47">AA52/X52</f>
        <v>#DIV/0!</v>
      </c>
      <c r="AC52" s="7">
        <f t="shared" ref="AC52:AC83" si="48">X52+AA52</f>
        <v>0</v>
      </c>
      <c r="AD52" s="44">
        <f t="shared" ref="AD52:AD83" si="49">AC52/K52</f>
        <v>0</v>
      </c>
      <c r="AE52" s="44">
        <f t="shared" ref="AE52:AE83" si="50">AC52/L52</f>
        <v>0</v>
      </c>
      <c r="AF52" s="44">
        <f t="shared" si="28"/>
        <v>0</v>
      </c>
      <c r="AG52" s="44">
        <f>'1 Krautuve'!AG52</f>
        <v>0</v>
      </c>
      <c r="AH52" s="61"/>
    </row>
    <row r="53" spans="2:34" s="2" customFormat="1" x14ac:dyDescent="0.25">
      <c r="B53" s="26" t="s">
        <v>36</v>
      </c>
      <c r="C53" s="6">
        <v>170</v>
      </c>
      <c r="D53" s="25">
        <f t="shared" si="30"/>
        <v>170.00000000000003</v>
      </c>
      <c r="E53" s="25">
        <f t="shared" si="31"/>
        <v>301</v>
      </c>
      <c r="F53" s="2">
        <f t="shared" si="32"/>
        <v>1.9767441860465116</v>
      </c>
      <c r="G53" s="3">
        <f t="shared" si="33"/>
        <v>336.04651162790697</v>
      </c>
      <c r="H53" s="3">
        <f t="shared" si="34"/>
        <v>59.302325581395351</v>
      </c>
      <c r="I53" s="3">
        <f t="shared" si="21"/>
        <v>672.09302325581393</v>
      </c>
      <c r="J53" s="3">
        <f t="shared" ref="J53:J84" si="51">H53*2</f>
        <v>118.6046511627907</v>
      </c>
      <c r="K53" s="4">
        <f t="shared" si="35"/>
        <v>193562.79069767441</v>
      </c>
      <c r="L53" s="4">
        <f t="shared" si="36"/>
        <v>34158.139534883725</v>
      </c>
      <c r="M53" s="7">
        <f t="shared" si="37"/>
        <v>0</v>
      </c>
      <c r="N53" s="7">
        <f t="shared" si="38"/>
        <v>0</v>
      </c>
      <c r="O53" s="7">
        <f t="shared" si="39"/>
        <v>0</v>
      </c>
      <c r="P53" s="7">
        <f t="shared" si="23"/>
        <v>0</v>
      </c>
      <c r="Q53" s="9">
        <f t="shared" si="40"/>
        <v>0</v>
      </c>
      <c r="R53" s="9">
        <f t="shared" si="41"/>
        <v>0</v>
      </c>
      <c r="S53" s="9">
        <f t="shared" si="42"/>
        <v>0</v>
      </c>
      <c r="T53" s="1">
        <f t="shared" si="43"/>
        <v>0</v>
      </c>
      <c r="U53" s="9">
        <f t="shared" si="44"/>
        <v>0</v>
      </c>
      <c r="V53" s="9">
        <f t="shared" si="45"/>
        <v>0</v>
      </c>
      <c r="W53" s="1">
        <f t="shared" si="46"/>
        <v>0</v>
      </c>
      <c r="X53" s="9">
        <f t="shared" si="24"/>
        <v>0</v>
      </c>
      <c r="Y53" s="10">
        <f t="shared" si="25"/>
        <v>0</v>
      </c>
      <c r="Z53" s="10">
        <f t="shared" si="26"/>
        <v>0</v>
      </c>
      <c r="AA53" s="9">
        <f t="shared" si="27"/>
        <v>0</v>
      </c>
      <c r="AB53" s="47" t="e">
        <f t="shared" si="47"/>
        <v>#DIV/0!</v>
      </c>
      <c r="AC53" s="7">
        <f t="shared" si="48"/>
        <v>0</v>
      </c>
      <c r="AD53" s="44">
        <f t="shared" si="49"/>
        <v>0</v>
      </c>
      <c r="AE53" s="44">
        <f t="shared" si="50"/>
        <v>0</v>
      </c>
      <c r="AF53" s="44">
        <f t="shared" si="28"/>
        <v>0</v>
      </c>
      <c r="AG53" s="44">
        <f>'1 Krautuve'!AG53</f>
        <v>0</v>
      </c>
      <c r="AH53" s="61"/>
    </row>
    <row r="54" spans="2:34" s="2" customFormat="1" x14ac:dyDescent="0.25">
      <c r="B54" s="26" t="s">
        <v>37</v>
      </c>
      <c r="C54" s="6">
        <v>175</v>
      </c>
      <c r="D54" s="25">
        <f t="shared" si="30"/>
        <v>175</v>
      </c>
      <c r="E54" s="25">
        <f t="shared" si="31"/>
        <v>306</v>
      </c>
      <c r="F54" s="2">
        <f t="shared" si="32"/>
        <v>1.9444444444444444</v>
      </c>
      <c r="G54" s="3">
        <f t="shared" si="33"/>
        <v>340.27777777777777</v>
      </c>
      <c r="H54" s="3">
        <f t="shared" si="34"/>
        <v>58.333333333333336</v>
      </c>
      <c r="I54" s="3">
        <f>G54*2</f>
        <v>680.55555555555554</v>
      </c>
      <c r="J54" s="3">
        <f t="shared" si="51"/>
        <v>116.66666666666667</v>
      </c>
      <c r="K54" s="4">
        <f t="shared" si="35"/>
        <v>196000</v>
      </c>
      <c r="L54" s="4">
        <f t="shared" si="36"/>
        <v>33600</v>
      </c>
      <c r="M54" s="7">
        <f t="shared" si="37"/>
        <v>0</v>
      </c>
      <c r="N54" s="7">
        <f t="shared" si="38"/>
        <v>0</v>
      </c>
      <c r="O54" s="7">
        <f t="shared" si="39"/>
        <v>0</v>
      </c>
      <c r="P54" s="7">
        <f t="shared" si="23"/>
        <v>0</v>
      </c>
      <c r="Q54" s="9">
        <f t="shared" si="40"/>
        <v>0</v>
      </c>
      <c r="R54" s="9">
        <f t="shared" si="41"/>
        <v>0</v>
      </c>
      <c r="S54" s="9">
        <f t="shared" si="42"/>
        <v>0</v>
      </c>
      <c r="T54" s="1">
        <f t="shared" si="43"/>
        <v>0</v>
      </c>
      <c r="U54" s="9">
        <f t="shared" si="44"/>
        <v>0</v>
      </c>
      <c r="V54" s="9">
        <f t="shared" si="45"/>
        <v>0</v>
      </c>
      <c r="W54" s="1">
        <f t="shared" si="46"/>
        <v>0</v>
      </c>
      <c r="X54" s="9">
        <f t="shared" si="24"/>
        <v>0</v>
      </c>
      <c r="Y54" s="10">
        <f t="shared" si="25"/>
        <v>0</v>
      </c>
      <c r="Z54" s="10">
        <f t="shared" si="26"/>
        <v>0</v>
      </c>
      <c r="AA54" s="9">
        <f t="shared" si="27"/>
        <v>0</v>
      </c>
      <c r="AB54" s="47" t="e">
        <f t="shared" si="47"/>
        <v>#DIV/0!</v>
      </c>
      <c r="AC54" s="7">
        <f t="shared" si="48"/>
        <v>0</v>
      </c>
      <c r="AD54" s="44">
        <f t="shared" si="49"/>
        <v>0</v>
      </c>
      <c r="AE54" s="44">
        <f t="shared" si="50"/>
        <v>0</v>
      </c>
      <c r="AF54" s="44">
        <f t="shared" si="28"/>
        <v>0</v>
      </c>
      <c r="AG54" s="44">
        <f>'1 Krautuve'!AG54</f>
        <v>0</v>
      </c>
      <c r="AH54" s="61"/>
    </row>
    <row r="55" spans="2:34" s="2" customFormat="1" x14ac:dyDescent="0.25">
      <c r="B55" s="26" t="s">
        <v>38</v>
      </c>
      <c r="C55" s="6">
        <v>180</v>
      </c>
      <c r="D55" s="25">
        <f t="shared" si="30"/>
        <v>180</v>
      </c>
      <c r="E55" s="25">
        <f t="shared" si="31"/>
        <v>311</v>
      </c>
      <c r="F55" s="2">
        <f t="shared" si="32"/>
        <v>1.9131832797427653</v>
      </c>
      <c r="G55" s="3">
        <f t="shared" si="33"/>
        <v>344.37299035369773</v>
      </c>
      <c r="H55" s="3">
        <f t="shared" si="34"/>
        <v>57.39549839228296</v>
      </c>
      <c r="I55" s="3">
        <f t="shared" si="21"/>
        <v>688.74598070739546</v>
      </c>
      <c r="J55" s="3">
        <f t="shared" si="51"/>
        <v>114.79099678456592</v>
      </c>
      <c r="K55" s="4">
        <f t="shared" si="35"/>
        <v>198358.8424437299</v>
      </c>
      <c r="L55" s="4">
        <f t="shared" si="36"/>
        <v>33059.807073954988</v>
      </c>
      <c r="M55" s="7">
        <f t="shared" si="37"/>
        <v>0</v>
      </c>
      <c r="N55" s="7">
        <f t="shared" si="38"/>
        <v>0</v>
      </c>
      <c r="O55" s="7">
        <f t="shared" si="39"/>
        <v>0</v>
      </c>
      <c r="P55" s="7">
        <f t="shared" si="23"/>
        <v>0</v>
      </c>
      <c r="Q55" s="9">
        <f t="shared" si="40"/>
        <v>0</v>
      </c>
      <c r="R55" s="9">
        <f t="shared" si="41"/>
        <v>0</v>
      </c>
      <c r="S55" s="9">
        <f t="shared" si="42"/>
        <v>0</v>
      </c>
      <c r="T55" s="1">
        <f t="shared" si="43"/>
        <v>0</v>
      </c>
      <c r="U55" s="9">
        <f t="shared" si="44"/>
        <v>0</v>
      </c>
      <c r="V55" s="9">
        <f t="shared" si="45"/>
        <v>0</v>
      </c>
      <c r="W55" s="1">
        <f t="shared" si="46"/>
        <v>0</v>
      </c>
      <c r="X55" s="9">
        <f t="shared" si="24"/>
        <v>0</v>
      </c>
      <c r="Y55" s="10">
        <f t="shared" si="25"/>
        <v>0</v>
      </c>
      <c r="Z55" s="10">
        <f t="shared" si="26"/>
        <v>0</v>
      </c>
      <c r="AA55" s="9">
        <f t="shared" si="27"/>
        <v>0</v>
      </c>
      <c r="AB55" s="47" t="e">
        <f t="shared" si="47"/>
        <v>#DIV/0!</v>
      </c>
      <c r="AC55" s="7">
        <f t="shared" si="48"/>
        <v>0</v>
      </c>
      <c r="AD55" s="44">
        <f t="shared" si="49"/>
        <v>0</v>
      </c>
      <c r="AE55" s="44">
        <f t="shared" si="50"/>
        <v>0</v>
      </c>
      <c r="AF55" s="44">
        <f t="shared" si="28"/>
        <v>0</v>
      </c>
      <c r="AG55" s="44">
        <f>'1 Krautuve'!AG55</f>
        <v>0</v>
      </c>
      <c r="AH55" s="61"/>
    </row>
    <row r="56" spans="2:34" s="2" customFormat="1" x14ac:dyDescent="0.25">
      <c r="B56" s="26" t="s">
        <v>39</v>
      </c>
      <c r="C56" s="6">
        <v>185</v>
      </c>
      <c r="D56" s="25">
        <f t="shared" si="30"/>
        <v>185.00000000000003</v>
      </c>
      <c r="E56" s="25">
        <f t="shared" si="31"/>
        <v>316</v>
      </c>
      <c r="F56" s="2">
        <f t="shared" si="32"/>
        <v>1.8829113924050633</v>
      </c>
      <c r="G56" s="3">
        <f t="shared" si="33"/>
        <v>348.33860759493672</v>
      </c>
      <c r="H56" s="3">
        <f t="shared" si="34"/>
        <v>56.4873417721519</v>
      </c>
      <c r="I56" s="3">
        <f t="shared" si="21"/>
        <v>696.67721518987344</v>
      </c>
      <c r="J56" s="3">
        <f t="shared" si="51"/>
        <v>112.9746835443038</v>
      </c>
      <c r="K56" s="4">
        <f t="shared" si="35"/>
        <v>200643.03797468354</v>
      </c>
      <c r="L56" s="4">
        <f t="shared" si="36"/>
        <v>32536.708860759496</v>
      </c>
      <c r="M56" s="7">
        <f t="shared" si="37"/>
        <v>0</v>
      </c>
      <c r="N56" s="7">
        <f t="shared" si="38"/>
        <v>0</v>
      </c>
      <c r="O56" s="7">
        <f t="shared" si="39"/>
        <v>0</v>
      </c>
      <c r="P56" s="7">
        <f t="shared" si="23"/>
        <v>0</v>
      </c>
      <c r="Q56" s="9">
        <f t="shared" si="40"/>
        <v>0</v>
      </c>
      <c r="R56" s="9">
        <f t="shared" si="41"/>
        <v>0</v>
      </c>
      <c r="S56" s="9">
        <f t="shared" si="42"/>
        <v>0</v>
      </c>
      <c r="T56" s="1">
        <f t="shared" si="43"/>
        <v>0</v>
      </c>
      <c r="U56" s="9">
        <f t="shared" si="44"/>
        <v>0</v>
      </c>
      <c r="V56" s="9">
        <f t="shared" si="45"/>
        <v>0</v>
      </c>
      <c r="W56" s="1">
        <f t="shared" si="46"/>
        <v>0</v>
      </c>
      <c r="X56" s="9">
        <f t="shared" si="24"/>
        <v>0</v>
      </c>
      <c r="Y56" s="10">
        <f t="shared" si="25"/>
        <v>0</v>
      </c>
      <c r="Z56" s="10">
        <f t="shared" si="26"/>
        <v>0</v>
      </c>
      <c r="AA56" s="9">
        <f t="shared" si="27"/>
        <v>0</v>
      </c>
      <c r="AB56" s="47" t="e">
        <f t="shared" si="47"/>
        <v>#DIV/0!</v>
      </c>
      <c r="AC56" s="7">
        <f t="shared" si="48"/>
        <v>0</v>
      </c>
      <c r="AD56" s="44">
        <f t="shared" si="49"/>
        <v>0</v>
      </c>
      <c r="AE56" s="44">
        <f t="shared" si="50"/>
        <v>0</v>
      </c>
      <c r="AF56" s="44">
        <f t="shared" si="28"/>
        <v>0</v>
      </c>
      <c r="AG56" s="44">
        <f>'1 Krautuve'!AG56</f>
        <v>0</v>
      </c>
      <c r="AH56" s="61"/>
    </row>
    <row r="57" spans="2:34" s="2" customFormat="1" x14ac:dyDescent="0.25">
      <c r="B57" s="26" t="s">
        <v>40</v>
      </c>
      <c r="C57" s="6">
        <v>190</v>
      </c>
      <c r="D57" s="25">
        <f t="shared" si="30"/>
        <v>189.99999999999997</v>
      </c>
      <c r="E57" s="25">
        <f t="shared" si="31"/>
        <v>321</v>
      </c>
      <c r="F57" s="2">
        <f t="shared" si="32"/>
        <v>1.8535825545171341</v>
      </c>
      <c r="G57" s="3">
        <f t="shared" si="33"/>
        <v>352.18068535825546</v>
      </c>
      <c r="H57" s="3">
        <f t="shared" si="34"/>
        <v>55.607476635514018</v>
      </c>
      <c r="I57" s="3">
        <f t="shared" si="21"/>
        <v>704.36137071651092</v>
      </c>
      <c r="J57" s="3">
        <f t="shared" si="51"/>
        <v>111.21495327102804</v>
      </c>
      <c r="K57" s="4">
        <f t="shared" si="35"/>
        <v>202856.07476635516</v>
      </c>
      <c r="L57" s="4">
        <f t="shared" si="36"/>
        <v>32029.906542056073</v>
      </c>
      <c r="M57" s="7">
        <f t="shared" si="37"/>
        <v>0</v>
      </c>
      <c r="N57" s="7">
        <f t="shared" si="38"/>
        <v>0</v>
      </c>
      <c r="O57" s="7">
        <f t="shared" si="39"/>
        <v>0</v>
      </c>
      <c r="P57" s="7">
        <f t="shared" si="23"/>
        <v>0</v>
      </c>
      <c r="Q57" s="9">
        <f t="shared" si="40"/>
        <v>0</v>
      </c>
      <c r="R57" s="9">
        <f t="shared" si="41"/>
        <v>0</v>
      </c>
      <c r="S57" s="9">
        <f t="shared" si="42"/>
        <v>0</v>
      </c>
      <c r="T57" s="1">
        <f t="shared" si="43"/>
        <v>0</v>
      </c>
      <c r="U57" s="9">
        <f t="shared" si="44"/>
        <v>0</v>
      </c>
      <c r="V57" s="9">
        <f t="shared" si="45"/>
        <v>0</v>
      </c>
      <c r="W57" s="1">
        <f t="shared" si="46"/>
        <v>0</v>
      </c>
      <c r="X57" s="9">
        <f t="shared" si="24"/>
        <v>0</v>
      </c>
      <c r="Y57" s="10">
        <f t="shared" si="25"/>
        <v>0</v>
      </c>
      <c r="Z57" s="10">
        <f t="shared" si="26"/>
        <v>0</v>
      </c>
      <c r="AA57" s="9">
        <f t="shared" si="27"/>
        <v>0</v>
      </c>
      <c r="AB57" s="47" t="e">
        <f t="shared" si="47"/>
        <v>#DIV/0!</v>
      </c>
      <c r="AC57" s="7">
        <f t="shared" si="48"/>
        <v>0</v>
      </c>
      <c r="AD57" s="44">
        <f t="shared" si="49"/>
        <v>0</v>
      </c>
      <c r="AE57" s="44">
        <f t="shared" si="50"/>
        <v>0</v>
      </c>
      <c r="AF57" s="44">
        <f t="shared" si="28"/>
        <v>0</v>
      </c>
      <c r="AG57" s="44">
        <f>'1 Krautuve'!AG57</f>
        <v>0</v>
      </c>
      <c r="AH57" s="61"/>
    </row>
    <row r="58" spans="2:34" s="2" customFormat="1" x14ac:dyDescent="0.25">
      <c r="B58" s="26" t="s">
        <v>41</v>
      </c>
      <c r="C58" s="6">
        <v>195</v>
      </c>
      <c r="D58" s="25">
        <f t="shared" si="30"/>
        <v>195</v>
      </c>
      <c r="E58" s="25">
        <f t="shared" si="31"/>
        <v>326</v>
      </c>
      <c r="F58" s="2">
        <f t="shared" si="32"/>
        <v>1.8251533742331287</v>
      </c>
      <c r="G58" s="3">
        <f t="shared" si="33"/>
        <v>355.90490797546011</v>
      </c>
      <c r="H58" s="3">
        <f t="shared" si="34"/>
        <v>54.754601226993863</v>
      </c>
      <c r="I58" s="3">
        <f t="shared" si="21"/>
        <v>711.80981595092021</v>
      </c>
      <c r="J58" s="3">
        <f t="shared" si="51"/>
        <v>109.50920245398773</v>
      </c>
      <c r="K58" s="4">
        <f t="shared" si="35"/>
        <v>205001.22699386501</v>
      </c>
      <c r="L58" s="4">
        <f t="shared" si="36"/>
        <v>31538.650306748466</v>
      </c>
      <c r="M58" s="7">
        <f t="shared" si="37"/>
        <v>0</v>
      </c>
      <c r="N58" s="7">
        <f t="shared" si="38"/>
        <v>0</v>
      </c>
      <c r="O58" s="7">
        <f t="shared" si="39"/>
        <v>0</v>
      </c>
      <c r="P58" s="7">
        <f t="shared" si="23"/>
        <v>0</v>
      </c>
      <c r="Q58" s="9">
        <f t="shared" si="40"/>
        <v>0</v>
      </c>
      <c r="R58" s="9">
        <f t="shared" si="41"/>
        <v>0</v>
      </c>
      <c r="S58" s="9">
        <f t="shared" si="42"/>
        <v>0</v>
      </c>
      <c r="T58" s="1">
        <f t="shared" si="43"/>
        <v>0</v>
      </c>
      <c r="U58" s="9">
        <f t="shared" si="44"/>
        <v>0</v>
      </c>
      <c r="V58" s="9">
        <f t="shared" si="45"/>
        <v>0</v>
      </c>
      <c r="W58" s="1">
        <f t="shared" si="46"/>
        <v>0</v>
      </c>
      <c r="X58" s="9">
        <f t="shared" si="24"/>
        <v>0</v>
      </c>
      <c r="Y58" s="10">
        <f t="shared" si="25"/>
        <v>0</v>
      </c>
      <c r="Z58" s="10">
        <f t="shared" si="26"/>
        <v>0</v>
      </c>
      <c r="AA58" s="9">
        <f t="shared" si="27"/>
        <v>0</v>
      </c>
      <c r="AB58" s="47" t="e">
        <f t="shared" si="47"/>
        <v>#DIV/0!</v>
      </c>
      <c r="AC58" s="7">
        <f t="shared" si="48"/>
        <v>0</v>
      </c>
      <c r="AD58" s="44">
        <f t="shared" si="49"/>
        <v>0</v>
      </c>
      <c r="AE58" s="44">
        <f t="shared" si="50"/>
        <v>0</v>
      </c>
      <c r="AF58" s="44">
        <f t="shared" si="28"/>
        <v>0</v>
      </c>
      <c r="AG58" s="44">
        <f>'1 Krautuve'!AG58</f>
        <v>0</v>
      </c>
      <c r="AH58" s="61"/>
    </row>
    <row r="59" spans="2:34" s="2" customFormat="1" x14ac:dyDescent="0.25">
      <c r="B59" s="26" t="s">
        <v>42</v>
      </c>
      <c r="C59" s="6">
        <v>200</v>
      </c>
      <c r="D59" s="25">
        <f t="shared" si="30"/>
        <v>200</v>
      </c>
      <c r="E59" s="25">
        <f t="shared" si="31"/>
        <v>331</v>
      </c>
      <c r="F59" s="2">
        <f t="shared" si="32"/>
        <v>1.797583081570997</v>
      </c>
      <c r="G59" s="3">
        <f t="shared" si="33"/>
        <v>359.51661631419938</v>
      </c>
      <c r="H59" s="3">
        <f t="shared" si="34"/>
        <v>53.927492447129907</v>
      </c>
      <c r="I59" s="3">
        <f t="shared" si="21"/>
        <v>719.03323262839876</v>
      </c>
      <c r="J59" s="3">
        <f t="shared" si="51"/>
        <v>107.85498489425981</v>
      </c>
      <c r="K59" s="4">
        <f t="shared" si="35"/>
        <v>207081.57099697884</v>
      </c>
      <c r="L59" s="4">
        <f t="shared" si="36"/>
        <v>31062.235649546827</v>
      </c>
      <c r="M59" s="7">
        <f t="shared" si="37"/>
        <v>0</v>
      </c>
      <c r="N59" s="7">
        <f t="shared" si="38"/>
        <v>0</v>
      </c>
      <c r="O59" s="7">
        <f t="shared" si="39"/>
        <v>0</v>
      </c>
      <c r="P59" s="7">
        <f t="shared" si="23"/>
        <v>0</v>
      </c>
      <c r="Q59" s="9">
        <f t="shared" si="40"/>
        <v>0</v>
      </c>
      <c r="R59" s="9">
        <f t="shared" si="41"/>
        <v>0</v>
      </c>
      <c r="S59" s="9">
        <f t="shared" si="42"/>
        <v>0</v>
      </c>
      <c r="T59" s="1">
        <f t="shared" si="43"/>
        <v>0</v>
      </c>
      <c r="U59" s="9">
        <f t="shared" si="44"/>
        <v>0</v>
      </c>
      <c r="V59" s="9">
        <f t="shared" si="45"/>
        <v>0</v>
      </c>
      <c r="W59" s="1">
        <f t="shared" si="46"/>
        <v>0</v>
      </c>
      <c r="X59" s="9">
        <f t="shared" si="24"/>
        <v>0</v>
      </c>
      <c r="Y59" s="10">
        <f t="shared" si="25"/>
        <v>0</v>
      </c>
      <c r="Z59" s="10">
        <f t="shared" si="26"/>
        <v>0</v>
      </c>
      <c r="AA59" s="9">
        <f t="shared" si="27"/>
        <v>0</v>
      </c>
      <c r="AB59" s="47" t="e">
        <f t="shared" si="47"/>
        <v>#DIV/0!</v>
      </c>
      <c r="AC59" s="7">
        <f t="shared" si="48"/>
        <v>0</v>
      </c>
      <c r="AD59" s="44">
        <f t="shared" si="49"/>
        <v>0</v>
      </c>
      <c r="AE59" s="44">
        <f t="shared" si="50"/>
        <v>0</v>
      </c>
      <c r="AF59" s="44">
        <f t="shared" si="28"/>
        <v>0</v>
      </c>
      <c r="AG59" s="44">
        <f>'1 Krautuve'!AG59</f>
        <v>0</v>
      </c>
      <c r="AH59" s="61"/>
    </row>
    <row r="60" spans="2:34" s="2" customFormat="1" x14ac:dyDescent="0.25">
      <c r="B60" s="26" t="s">
        <v>43</v>
      </c>
      <c r="C60" s="6">
        <v>205</v>
      </c>
      <c r="D60" s="25">
        <f t="shared" si="30"/>
        <v>204.99999999999997</v>
      </c>
      <c r="E60" s="25">
        <f t="shared" si="31"/>
        <v>336</v>
      </c>
      <c r="F60" s="2">
        <f t="shared" si="32"/>
        <v>1.7708333333333333</v>
      </c>
      <c r="G60" s="3">
        <f t="shared" si="33"/>
        <v>363.02083333333331</v>
      </c>
      <c r="H60" s="3">
        <f t="shared" si="34"/>
        <v>53.125</v>
      </c>
      <c r="I60" s="3">
        <f t="shared" si="21"/>
        <v>726.04166666666663</v>
      </c>
      <c r="J60" s="3">
        <f t="shared" si="51"/>
        <v>106.25</v>
      </c>
      <c r="K60" s="4">
        <f t="shared" si="35"/>
        <v>209100</v>
      </c>
      <c r="L60" s="4">
        <f t="shared" si="36"/>
        <v>30600</v>
      </c>
      <c r="M60" s="7">
        <f t="shared" si="37"/>
        <v>0</v>
      </c>
      <c r="N60" s="7">
        <f t="shared" si="38"/>
        <v>0</v>
      </c>
      <c r="O60" s="7">
        <f t="shared" si="39"/>
        <v>0</v>
      </c>
      <c r="P60" s="7">
        <f t="shared" si="23"/>
        <v>0</v>
      </c>
      <c r="Q60" s="9">
        <f t="shared" si="40"/>
        <v>0</v>
      </c>
      <c r="R60" s="9">
        <f t="shared" si="41"/>
        <v>0</v>
      </c>
      <c r="S60" s="9">
        <f t="shared" si="42"/>
        <v>0</v>
      </c>
      <c r="T60" s="1">
        <f t="shared" si="43"/>
        <v>0</v>
      </c>
      <c r="U60" s="9">
        <f t="shared" si="44"/>
        <v>0</v>
      </c>
      <c r="V60" s="9">
        <f t="shared" si="45"/>
        <v>0</v>
      </c>
      <c r="W60" s="1">
        <f t="shared" si="46"/>
        <v>0</v>
      </c>
      <c r="X60" s="9">
        <f t="shared" si="24"/>
        <v>0</v>
      </c>
      <c r="Y60" s="10">
        <f t="shared" si="25"/>
        <v>0</v>
      </c>
      <c r="Z60" s="10">
        <f t="shared" si="26"/>
        <v>0</v>
      </c>
      <c r="AA60" s="9">
        <f t="shared" si="27"/>
        <v>0</v>
      </c>
      <c r="AB60" s="47" t="e">
        <f t="shared" si="47"/>
        <v>#DIV/0!</v>
      </c>
      <c r="AC60" s="7">
        <f t="shared" si="48"/>
        <v>0</v>
      </c>
      <c r="AD60" s="44">
        <f t="shared" si="49"/>
        <v>0</v>
      </c>
      <c r="AE60" s="44">
        <f t="shared" si="50"/>
        <v>0</v>
      </c>
      <c r="AF60" s="44">
        <f t="shared" si="28"/>
        <v>0</v>
      </c>
      <c r="AG60" s="44">
        <f>'1 Krautuve'!AG60</f>
        <v>0</v>
      </c>
      <c r="AH60" s="61"/>
    </row>
    <row r="61" spans="2:34" s="2" customFormat="1" x14ac:dyDescent="0.25">
      <c r="B61" s="26" t="s">
        <v>44</v>
      </c>
      <c r="C61" s="6">
        <v>210</v>
      </c>
      <c r="D61" s="25">
        <f t="shared" si="30"/>
        <v>210</v>
      </c>
      <c r="E61" s="25">
        <f t="shared" si="31"/>
        <v>341</v>
      </c>
      <c r="F61" s="2">
        <f t="shared" si="32"/>
        <v>1.7448680351906158</v>
      </c>
      <c r="G61" s="3">
        <f t="shared" si="33"/>
        <v>366.42228739002934</v>
      </c>
      <c r="H61" s="3">
        <f t="shared" si="34"/>
        <v>52.346041055718473</v>
      </c>
      <c r="I61" s="3">
        <f t="shared" si="21"/>
        <v>732.84457478005868</v>
      </c>
      <c r="J61" s="3">
        <f t="shared" si="51"/>
        <v>104.69208211143695</v>
      </c>
      <c r="K61" s="4">
        <f t="shared" si="35"/>
        <v>211059.2375366569</v>
      </c>
      <c r="L61" s="4">
        <f t="shared" si="36"/>
        <v>30151.319648093842</v>
      </c>
      <c r="M61" s="7">
        <f t="shared" si="37"/>
        <v>0</v>
      </c>
      <c r="N61" s="7">
        <f t="shared" si="38"/>
        <v>0</v>
      </c>
      <c r="O61" s="7">
        <f t="shared" si="39"/>
        <v>0</v>
      </c>
      <c r="P61" s="7">
        <f t="shared" si="23"/>
        <v>0</v>
      </c>
      <c r="Q61" s="9">
        <f t="shared" si="40"/>
        <v>0</v>
      </c>
      <c r="R61" s="9">
        <f t="shared" si="41"/>
        <v>0</v>
      </c>
      <c r="S61" s="9">
        <f t="shared" si="42"/>
        <v>0</v>
      </c>
      <c r="T61" s="1">
        <f t="shared" si="43"/>
        <v>0</v>
      </c>
      <c r="U61" s="9">
        <f t="shared" si="44"/>
        <v>0</v>
      </c>
      <c r="V61" s="9">
        <f t="shared" si="45"/>
        <v>0</v>
      </c>
      <c r="W61" s="1">
        <f t="shared" si="46"/>
        <v>0</v>
      </c>
      <c r="X61" s="9">
        <f t="shared" si="24"/>
        <v>0</v>
      </c>
      <c r="Y61" s="10">
        <f t="shared" si="25"/>
        <v>0</v>
      </c>
      <c r="Z61" s="10">
        <f t="shared" si="26"/>
        <v>0</v>
      </c>
      <c r="AA61" s="9">
        <f t="shared" si="27"/>
        <v>0</v>
      </c>
      <c r="AB61" s="47" t="e">
        <f t="shared" si="47"/>
        <v>#DIV/0!</v>
      </c>
      <c r="AC61" s="7">
        <f t="shared" si="48"/>
        <v>0</v>
      </c>
      <c r="AD61" s="44">
        <f t="shared" si="49"/>
        <v>0</v>
      </c>
      <c r="AE61" s="44">
        <f t="shared" si="50"/>
        <v>0</v>
      </c>
      <c r="AF61" s="44">
        <f t="shared" si="28"/>
        <v>0</v>
      </c>
      <c r="AG61" s="44">
        <f>'1 Krautuve'!AG61</f>
        <v>0</v>
      </c>
      <c r="AH61" s="61"/>
    </row>
    <row r="62" spans="2:34" s="2" customFormat="1" x14ac:dyDescent="0.25">
      <c r="B62" s="26" t="s">
        <v>45</v>
      </c>
      <c r="C62" s="6">
        <v>215</v>
      </c>
      <c r="D62" s="25">
        <f t="shared" si="30"/>
        <v>215</v>
      </c>
      <c r="E62" s="25">
        <f t="shared" si="31"/>
        <v>346</v>
      </c>
      <c r="F62" s="2">
        <f t="shared" si="32"/>
        <v>1.7196531791907514</v>
      </c>
      <c r="G62" s="3">
        <f t="shared" si="33"/>
        <v>369.72543352601156</v>
      </c>
      <c r="H62" s="3">
        <f t="shared" si="34"/>
        <v>51.589595375722546</v>
      </c>
      <c r="I62" s="3">
        <f t="shared" si="21"/>
        <v>739.45086705202311</v>
      </c>
      <c r="J62" s="3">
        <f t="shared" si="51"/>
        <v>103.17919075144509</v>
      </c>
      <c r="K62" s="4">
        <f t="shared" si="35"/>
        <v>212961.84971098264</v>
      </c>
      <c r="L62" s="4">
        <f t="shared" si="36"/>
        <v>29715.606936416185</v>
      </c>
      <c r="M62" s="7">
        <f t="shared" si="37"/>
        <v>0</v>
      </c>
      <c r="N62" s="7">
        <f t="shared" si="38"/>
        <v>0</v>
      </c>
      <c r="O62" s="7">
        <f t="shared" si="39"/>
        <v>0</v>
      </c>
      <c r="P62" s="7">
        <f t="shared" si="23"/>
        <v>0</v>
      </c>
      <c r="Q62" s="9">
        <f t="shared" si="40"/>
        <v>0</v>
      </c>
      <c r="R62" s="9">
        <f t="shared" si="41"/>
        <v>0</v>
      </c>
      <c r="S62" s="9">
        <f t="shared" si="42"/>
        <v>0</v>
      </c>
      <c r="T62" s="1">
        <f t="shared" si="43"/>
        <v>0</v>
      </c>
      <c r="U62" s="9">
        <f t="shared" si="44"/>
        <v>0</v>
      </c>
      <c r="V62" s="9">
        <f t="shared" si="45"/>
        <v>0</v>
      </c>
      <c r="W62" s="1">
        <f t="shared" si="46"/>
        <v>0</v>
      </c>
      <c r="X62" s="9">
        <f t="shared" si="24"/>
        <v>0</v>
      </c>
      <c r="Y62" s="10">
        <f t="shared" si="25"/>
        <v>0</v>
      </c>
      <c r="Z62" s="10">
        <f t="shared" si="26"/>
        <v>0</v>
      </c>
      <c r="AA62" s="9">
        <f t="shared" si="27"/>
        <v>0</v>
      </c>
      <c r="AB62" s="47" t="e">
        <f t="shared" si="47"/>
        <v>#DIV/0!</v>
      </c>
      <c r="AC62" s="7">
        <f t="shared" si="48"/>
        <v>0</v>
      </c>
      <c r="AD62" s="44">
        <f t="shared" si="49"/>
        <v>0</v>
      </c>
      <c r="AE62" s="44">
        <f t="shared" si="50"/>
        <v>0</v>
      </c>
      <c r="AF62" s="44">
        <f t="shared" si="28"/>
        <v>0</v>
      </c>
      <c r="AG62" s="44">
        <f>'1 Krautuve'!AG62</f>
        <v>0</v>
      </c>
      <c r="AH62" s="61"/>
    </row>
    <row r="63" spans="2:34" s="2" customFormat="1" x14ac:dyDescent="0.25">
      <c r="B63" s="26" t="s">
        <v>46</v>
      </c>
      <c r="C63" s="6">
        <v>220</v>
      </c>
      <c r="D63" s="25">
        <f t="shared" si="30"/>
        <v>219.99999999999997</v>
      </c>
      <c r="E63" s="25">
        <f t="shared" si="31"/>
        <v>351</v>
      </c>
      <c r="F63" s="2">
        <f t="shared" si="32"/>
        <v>1.6951566951566952</v>
      </c>
      <c r="G63" s="3">
        <f t="shared" si="33"/>
        <v>372.93447293447292</v>
      </c>
      <c r="H63" s="3">
        <f t="shared" si="34"/>
        <v>50.854700854700859</v>
      </c>
      <c r="I63" s="3">
        <f t="shared" si="21"/>
        <v>745.86894586894584</v>
      </c>
      <c r="J63" s="3">
        <f t="shared" si="51"/>
        <v>101.70940170940172</v>
      </c>
      <c r="K63" s="4">
        <f t="shared" si="35"/>
        <v>214810.25641025641</v>
      </c>
      <c r="L63" s="4">
        <f t="shared" si="36"/>
        <v>29292.307692307695</v>
      </c>
      <c r="M63" s="7">
        <f t="shared" si="37"/>
        <v>0</v>
      </c>
      <c r="N63" s="7">
        <f t="shared" si="38"/>
        <v>0</v>
      </c>
      <c r="O63" s="7">
        <f t="shared" si="39"/>
        <v>0</v>
      </c>
      <c r="P63" s="7">
        <f t="shared" si="23"/>
        <v>0</v>
      </c>
      <c r="Q63" s="9">
        <f t="shared" si="40"/>
        <v>0</v>
      </c>
      <c r="R63" s="9">
        <f t="shared" si="41"/>
        <v>0</v>
      </c>
      <c r="S63" s="9">
        <f t="shared" si="42"/>
        <v>0</v>
      </c>
      <c r="T63" s="1">
        <f t="shared" si="43"/>
        <v>0</v>
      </c>
      <c r="U63" s="9">
        <f t="shared" si="44"/>
        <v>0</v>
      </c>
      <c r="V63" s="9">
        <f t="shared" si="45"/>
        <v>0</v>
      </c>
      <c r="W63" s="1">
        <f t="shared" si="46"/>
        <v>0</v>
      </c>
      <c r="X63" s="9">
        <f t="shared" si="24"/>
        <v>0</v>
      </c>
      <c r="Y63" s="10">
        <f t="shared" si="25"/>
        <v>0</v>
      </c>
      <c r="Z63" s="10">
        <f t="shared" si="26"/>
        <v>0</v>
      </c>
      <c r="AA63" s="9">
        <f t="shared" si="27"/>
        <v>0</v>
      </c>
      <c r="AB63" s="47" t="e">
        <f t="shared" si="47"/>
        <v>#DIV/0!</v>
      </c>
      <c r="AC63" s="7">
        <f t="shared" si="48"/>
        <v>0</v>
      </c>
      <c r="AD63" s="44">
        <f t="shared" si="49"/>
        <v>0</v>
      </c>
      <c r="AE63" s="44">
        <f t="shared" si="50"/>
        <v>0</v>
      </c>
      <c r="AF63" s="44">
        <f t="shared" si="28"/>
        <v>0</v>
      </c>
      <c r="AG63" s="44">
        <f>'1 Krautuve'!AG63</f>
        <v>0</v>
      </c>
      <c r="AH63" s="61"/>
    </row>
    <row r="64" spans="2:34" s="2" customFormat="1" x14ac:dyDescent="0.25">
      <c r="B64" s="26" t="s">
        <v>47</v>
      </c>
      <c r="C64" s="6">
        <v>225</v>
      </c>
      <c r="D64" s="25">
        <f t="shared" si="30"/>
        <v>225</v>
      </c>
      <c r="E64" s="25">
        <f t="shared" si="31"/>
        <v>356</v>
      </c>
      <c r="F64" s="2">
        <f t="shared" si="32"/>
        <v>1.6713483146067416</v>
      </c>
      <c r="G64" s="3">
        <f t="shared" si="33"/>
        <v>376.05337078651684</v>
      </c>
      <c r="H64" s="3">
        <f t="shared" si="34"/>
        <v>50.140449438202246</v>
      </c>
      <c r="I64" s="3">
        <f t="shared" si="21"/>
        <v>752.10674157303367</v>
      </c>
      <c r="J64" s="3">
        <f t="shared" si="51"/>
        <v>100.28089887640449</v>
      </c>
      <c r="K64" s="4">
        <f t="shared" si="35"/>
        <v>216606.74157303371</v>
      </c>
      <c r="L64" s="4">
        <f t="shared" si="36"/>
        <v>28880.898876404495</v>
      </c>
      <c r="M64" s="7">
        <f t="shared" si="37"/>
        <v>0</v>
      </c>
      <c r="N64" s="7">
        <f t="shared" si="38"/>
        <v>0</v>
      </c>
      <c r="O64" s="7">
        <f t="shared" si="39"/>
        <v>0</v>
      </c>
      <c r="P64" s="7">
        <f t="shared" si="23"/>
        <v>0</v>
      </c>
      <c r="Q64" s="9">
        <f t="shared" si="40"/>
        <v>0</v>
      </c>
      <c r="R64" s="9">
        <f t="shared" si="41"/>
        <v>0</v>
      </c>
      <c r="S64" s="9">
        <f t="shared" si="42"/>
        <v>0</v>
      </c>
      <c r="T64" s="1">
        <f t="shared" si="43"/>
        <v>0</v>
      </c>
      <c r="U64" s="9">
        <f t="shared" si="44"/>
        <v>0</v>
      </c>
      <c r="V64" s="9">
        <f t="shared" si="45"/>
        <v>0</v>
      </c>
      <c r="W64" s="1">
        <f t="shared" si="46"/>
        <v>0</v>
      </c>
      <c r="X64" s="9">
        <f t="shared" si="24"/>
        <v>0</v>
      </c>
      <c r="Y64" s="10">
        <f t="shared" si="25"/>
        <v>0</v>
      </c>
      <c r="Z64" s="10">
        <f t="shared" si="26"/>
        <v>0</v>
      </c>
      <c r="AA64" s="9">
        <f t="shared" si="27"/>
        <v>0</v>
      </c>
      <c r="AB64" s="47" t="e">
        <f t="shared" si="47"/>
        <v>#DIV/0!</v>
      </c>
      <c r="AC64" s="7">
        <f t="shared" si="48"/>
        <v>0</v>
      </c>
      <c r="AD64" s="44">
        <f t="shared" si="49"/>
        <v>0</v>
      </c>
      <c r="AE64" s="44">
        <f t="shared" si="50"/>
        <v>0</v>
      </c>
      <c r="AF64" s="44">
        <f t="shared" si="28"/>
        <v>0</v>
      </c>
      <c r="AG64" s="44">
        <f>'1 Krautuve'!AG64</f>
        <v>0</v>
      </c>
      <c r="AH64" s="61"/>
    </row>
    <row r="65" spans="2:34" s="2" customFormat="1" x14ac:dyDescent="0.25">
      <c r="B65" s="26" t="s">
        <v>48</v>
      </c>
      <c r="C65" s="6">
        <v>230</v>
      </c>
      <c r="D65" s="25">
        <f t="shared" si="30"/>
        <v>230</v>
      </c>
      <c r="E65" s="25">
        <f t="shared" si="31"/>
        <v>361</v>
      </c>
      <c r="F65" s="2">
        <f t="shared" si="32"/>
        <v>1.6481994459833795</v>
      </c>
      <c r="G65" s="3">
        <f t="shared" si="33"/>
        <v>379.08587257617728</v>
      </c>
      <c r="H65" s="3">
        <f t="shared" si="34"/>
        <v>49.445983379501385</v>
      </c>
      <c r="I65" s="3">
        <f t="shared" si="21"/>
        <v>758.17174515235456</v>
      </c>
      <c r="J65" s="3">
        <f t="shared" si="51"/>
        <v>98.89196675900277</v>
      </c>
      <c r="K65" s="4">
        <f t="shared" si="35"/>
        <v>218353.46260387811</v>
      </c>
      <c r="L65" s="4">
        <f t="shared" si="36"/>
        <v>28480.886426592799</v>
      </c>
      <c r="M65" s="7">
        <f t="shared" si="37"/>
        <v>0</v>
      </c>
      <c r="N65" s="7">
        <f t="shared" si="38"/>
        <v>0</v>
      </c>
      <c r="O65" s="7">
        <f t="shared" si="39"/>
        <v>0</v>
      </c>
      <c r="P65" s="7">
        <f t="shared" si="23"/>
        <v>0</v>
      </c>
      <c r="Q65" s="9">
        <f t="shared" si="40"/>
        <v>0</v>
      </c>
      <c r="R65" s="9">
        <f t="shared" si="41"/>
        <v>0</v>
      </c>
      <c r="S65" s="9">
        <f t="shared" si="42"/>
        <v>0</v>
      </c>
      <c r="T65" s="1">
        <f t="shared" si="43"/>
        <v>0</v>
      </c>
      <c r="U65" s="9">
        <f t="shared" si="44"/>
        <v>0</v>
      </c>
      <c r="V65" s="9">
        <f t="shared" si="45"/>
        <v>0</v>
      </c>
      <c r="W65" s="1">
        <f t="shared" si="46"/>
        <v>0</v>
      </c>
      <c r="X65" s="9">
        <f t="shared" si="24"/>
        <v>0</v>
      </c>
      <c r="Y65" s="10">
        <f t="shared" si="25"/>
        <v>0</v>
      </c>
      <c r="Z65" s="10">
        <f t="shared" si="26"/>
        <v>0</v>
      </c>
      <c r="AA65" s="9">
        <f t="shared" si="27"/>
        <v>0</v>
      </c>
      <c r="AB65" s="47" t="e">
        <f t="shared" si="47"/>
        <v>#DIV/0!</v>
      </c>
      <c r="AC65" s="7">
        <f t="shared" si="48"/>
        <v>0</v>
      </c>
      <c r="AD65" s="44">
        <f t="shared" si="49"/>
        <v>0</v>
      </c>
      <c r="AE65" s="44">
        <f t="shared" si="50"/>
        <v>0</v>
      </c>
      <c r="AF65" s="44">
        <f t="shared" si="28"/>
        <v>0</v>
      </c>
      <c r="AG65" s="44">
        <f>'1 Krautuve'!AG65</f>
        <v>0</v>
      </c>
      <c r="AH65" s="61"/>
    </row>
    <row r="66" spans="2:34" s="2" customFormat="1" x14ac:dyDescent="0.25">
      <c r="B66" s="26" t="s">
        <v>49</v>
      </c>
      <c r="C66" s="6">
        <v>235</v>
      </c>
      <c r="D66" s="25">
        <f t="shared" ref="D66:D97" si="52">60/(1/(C66/$D$6))</f>
        <v>234.99999999999997</v>
      </c>
      <c r="E66" s="25">
        <f t="shared" si="31"/>
        <v>366</v>
      </c>
      <c r="F66" s="2">
        <f t="shared" si="32"/>
        <v>1.6256830601092895</v>
      </c>
      <c r="G66" s="3">
        <f t="shared" si="33"/>
        <v>382.03551912568304</v>
      </c>
      <c r="H66" s="3">
        <f t="shared" si="34"/>
        <v>48.770491803278688</v>
      </c>
      <c r="I66" s="3">
        <f t="shared" si="21"/>
        <v>764.07103825136608</v>
      </c>
      <c r="J66" s="3">
        <f t="shared" si="51"/>
        <v>97.540983606557376</v>
      </c>
      <c r="K66" s="4">
        <f t="shared" si="35"/>
        <v>220052.45901639343</v>
      </c>
      <c r="L66" s="4">
        <f t="shared" si="36"/>
        <v>28091.803278688523</v>
      </c>
      <c r="M66" s="7">
        <f t="shared" si="37"/>
        <v>0</v>
      </c>
      <c r="N66" s="7">
        <f t="shared" si="38"/>
        <v>0</v>
      </c>
      <c r="O66" s="7">
        <f t="shared" si="39"/>
        <v>0</v>
      </c>
      <c r="P66" s="7">
        <f t="shared" si="23"/>
        <v>0</v>
      </c>
      <c r="Q66" s="9">
        <f t="shared" si="40"/>
        <v>0</v>
      </c>
      <c r="R66" s="9">
        <f t="shared" si="41"/>
        <v>0</v>
      </c>
      <c r="S66" s="9">
        <f t="shared" si="42"/>
        <v>0</v>
      </c>
      <c r="T66" s="1">
        <f t="shared" si="43"/>
        <v>0</v>
      </c>
      <c r="U66" s="9">
        <f t="shared" si="44"/>
        <v>0</v>
      </c>
      <c r="V66" s="9">
        <f t="shared" si="45"/>
        <v>0</v>
      </c>
      <c r="W66" s="1">
        <f t="shared" si="46"/>
        <v>0</v>
      </c>
      <c r="X66" s="9">
        <f t="shared" si="24"/>
        <v>0</v>
      </c>
      <c r="Y66" s="10">
        <f t="shared" si="25"/>
        <v>0</v>
      </c>
      <c r="Z66" s="10">
        <f t="shared" si="26"/>
        <v>0</v>
      </c>
      <c r="AA66" s="9">
        <f t="shared" si="27"/>
        <v>0</v>
      </c>
      <c r="AB66" s="47" t="e">
        <f t="shared" si="47"/>
        <v>#DIV/0!</v>
      </c>
      <c r="AC66" s="7">
        <f t="shared" si="48"/>
        <v>0</v>
      </c>
      <c r="AD66" s="44">
        <f t="shared" si="49"/>
        <v>0</v>
      </c>
      <c r="AE66" s="44">
        <f t="shared" si="50"/>
        <v>0</v>
      </c>
      <c r="AF66" s="44">
        <f t="shared" si="28"/>
        <v>0</v>
      </c>
      <c r="AG66" s="44">
        <f>'1 Krautuve'!AG66</f>
        <v>0</v>
      </c>
      <c r="AH66" s="61"/>
    </row>
    <row r="67" spans="2:34" s="2" customFormat="1" x14ac:dyDescent="0.25">
      <c r="B67" s="26" t="s">
        <v>50</v>
      </c>
      <c r="C67" s="6">
        <v>240</v>
      </c>
      <c r="D67" s="25">
        <f t="shared" si="52"/>
        <v>240</v>
      </c>
      <c r="E67" s="25">
        <f t="shared" si="31"/>
        <v>371</v>
      </c>
      <c r="F67" s="2">
        <f t="shared" si="32"/>
        <v>1.6037735849056605</v>
      </c>
      <c r="G67" s="3">
        <f t="shared" si="33"/>
        <v>384.90566037735852</v>
      </c>
      <c r="H67" s="3">
        <f t="shared" si="34"/>
        <v>48.113207547169814</v>
      </c>
      <c r="I67" s="3">
        <f t="shared" si="21"/>
        <v>769.81132075471703</v>
      </c>
      <c r="J67" s="3">
        <f t="shared" si="51"/>
        <v>96.226415094339629</v>
      </c>
      <c r="K67" s="4">
        <f t="shared" si="35"/>
        <v>221705.66037735849</v>
      </c>
      <c r="L67" s="4">
        <f t="shared" si="36"/>
        <v>27713.207547169812</v>
      </c>
      <c r="M67" s="7">
        <f t="shared" si="37"/>
        <v>0</v>
      </c>
      <c r="N67" s="7">
        <f t="shared" si="38"/>
        <v>0</v>
      </c>
      <c r="O67" s="7">
        <f t="shared" si="39"/>
        <v>0</v>
      </c>
      <c r="P67" s="7">
        <f t="shared" si="23"/>
        <v>0</v>
      </c>
      <c r="Q67" s="9">
        <f t="shared" si="40"/>
        <v>0</v>
      </c>
      <c r="R67" s="9">
        <f t="shared" si="41"/>
        <v>0</v>
      </c>
      <c r="S67" s="9">
        <f t="shared" si="42"/>
        <v>0</v>
      </c>
      <c r="T67" s="1">
        <f t="shared" si="43"/>
        <v>0</v>
      </c>
      <c r="U67" s="9">
        <f t="shared" si="44"/>
        <v>0</v>
      </c>
      <c r="V67" s="9">
        <f t="shared" si="45"/>
        <v>0</v>
      </c>
      <c r="W67" s="1">
        <f t="shared" si="46"/>
        <v>0</v>
      </c>
      <c r="X67" s="9">
        <f t="shared" si="24"/>
        <v>0</v>
      </c>
      <c r="Y67" s="10">
        <f t="shared" si="25"/>
        <v>0</v>
      </c>
      <c r="Z67" s="10">
        <f t="shared" si="26"/>
        <v>0</v>
      </c>
      <c r="AA67" s="9">
        <f t="shared" si="27"/>
        <v>0</v>
      </c>
      <c r="AB67" s="47" t="e">
        <f t="shared" si="47"/>
        <v>#DIV/0!</v>
      </c>
      <c r="AC67" s="7">
        <f t="shared" si="48"/>
        <v>0</v>
      </c>
      <c r="AD67" s="44">
        <f t="shared" si="49"/>
        <v>0</v>
      </c>
      <c r="AE67" s="44">
        <f t="shared" si="50"/>
        <v>0</v>
      </c>
      <c r="AF67" s="44">
        <f t="shared" si="28"/>
        <v>0</v>
      </c>
      <c r="AG67" s="44">
        <f>'1 Krautuve'!AG67</f>
        <v>0</v>
      </c>
      <c r="AH67" s="61"/>
    </row>
    <row r="68" spans="2:34" s="2" customFormat="1" x14ac:dyDescent="0.25">
      <c r="B68" s="26" t="s">
        <v>51</v>
      </c>
      <c r="C68" s="6">
        <v>245</v>
      </c>
      <c r="D68" s="25">
        <f t="shared" si="52"/>
        <v>244.99999999999997</v>
      </c>
      <c r="E68" s="25">
        <f t="shared" si="31"/>
        <v>376</v>
      </c>
      <c r="F68" s="2">
        <f t="shared" si="32"/>
        <v>1.5824468085106382</v>
      </c>
      <c r="G68" s="3">
        <f t="shared" si="33"/>
        <v>387.69946808510639</v>
      </c>
      <c r="H68" s="3">
        <f t="shared" si="34"/>
        <v>47.473404255319146</v>
      </c>
      <c r="I68" s="3">
        <f t="shared" si="21"/>
        <v>775.39893617021278</v>
      </c>
      <c r="J68" s="3">
        <f t="shared" si="51"/>
        <v>94.946808510638292</v>
      </c>
      <c r="K68" s="4">
        <f t="shared" si="35"/>
        <v>223314.89361702127</v>
      </c>
      <c r="L68" s="4">
        <f t="shared" si="36"/>
        <v>27344.680851063829</v>
      </c>
      <c r="M68" s="7">
        <f t="shared" si="37"/>
        <v>0</v>
      </c>
      <c r="N68" s="7">
        <f t="shared" si="38"/>
        <v>0</v>
      </c>
      <c r="O68" s="7">
        <f t="shared" si="39"/>
        <v>0</v>
      </c>
      <c r="P68" s="7">
        <f t="shared" si="23"/>
        <v>0</v>
      </c>
      <c r="Q68" s="9">
        <f t="shared" si="40"/>
        <v>0</v>
      </c>
      <c r="R68" s="9">
        <f t="shared" si="41"/>
        <v>0</v>
      </c>
      <c r="S68" s="9">
        <f t="shared" si="42"/>
        <v>0</v>
      </c>
      <c r="T68" s="1">
        <f t="shared" si="43"/>
        <v>0</v>
      </c>
      <c r="U68" s="9">
        <f t="shared" si="44"/>
        <v>0</v>
      </c>
      <c r="V68" s="9">
        <f t="shared" si="45"/>
        <v>0</v>
      </c>
      <c r="W68" s="1">
        <f t="shared" si="46"/>
        <v>0</v>
      </c>
      <c r="X68" s="9">
        <f t="shared" si="24"/>
        <v>0</v>
      </c>
      <c r="Y68" s="10">
        <f t="shared" si="25"/>
        <v>0</v>
      </c>
      <c r="Z68" s="10">
        <f t="shared" si="26"/>
        <v>0</v>
      </c>
      <c r="AA68" s="9">
        <f t="shared" si="27"/>
        <v>0</v>
      </c>
      <c r="AB68" s="47" t="e">
        <f t="shared" si="47"/>
        <v>#DIV/0!</v>
      </c>
      <c r="AC68" s="7">
        <f t="shared" si="48"/>
        <v>0</v>
      </c>
      <c r="AD68" s="44">
        <f t="shared" si="49"/>
        <v>0</v>
      </c>
      <c r="AE68" s="44">
        <f t="shared" si="50"/>
        <v>0</v>
      </c>
      <c r="AF68" s="44">
        <f t="shared" si="28"/>
        <v>0</v>
      </c>
      <c r="AG68" s="44">
        <f>'1 Krautuve'!AG68</f>
        <v>0</v>
      </c>
      <c r="AH68" s="61"/>
    </row>
    <row r="69" spans="2:34" s="2" customFormat="1" x14ac:dyDescent="0.25">
      <c r="B69" s="26" t="s">
        <v>52</v>
      </c>
      <c r="C69" s="6">
        <v>250</v>
      </c>
      <c r="D69" s="25">
        <f t="shared" si="52"/>
        <v>250</v>
      </c>
      <c r="E69" s="25">
        <f t="shared" si="31"/>
        <v>381</v>
      </c>
      <c r="F69" s="2">
        <f t="shared" si="32"/>
        <v>1.5616797900262467</v>
      </c>
      <c r="G69" s="3">
        <f t="shared" si="33"/>
        <v>390.4199475065617</v>
      </c>
      <c r="H69" s="3">
        <f t="shared" si="34"/>
        <v>46.8503937007874</v>
      </c>
      <c r="I69" s="3">
        <f t="shared" si="21"/>
        <v>780.8398950131234</v>
      </c>
      <c r="J69" s="3">
        <f t="shared" si="51"/>
        <v>93.7007874015748</v>
      </c>
      <c r="K69" s="4">
        <f t="shared" si="35"/>
        <v>224881.88976377953</v>
      </c>
      <c r="L69" s="4">
        <f t="shared" si="36"/>
        <v>26985.826771653541</v>
      </c>
      <c r="M69" s="7">
        <f t="shared" si="37"/>
        <v>0</v>
      </c>
      <c r="N69" s="7">
        <f t="shared" si="38"/>
        <v>0</v>
      </c>
      <c r="O69" s="7">
        <f t="shared" si="39"/>
        <v>0</v>
      </c>
      <c r="P69" s="7">
        <f t="shared" si="23"/>
        <v>0</v>
      </c>
      <c r="Q69" s="9">
        <f t="shared" si="40"/>
        <v>0</v>
      </c>
      <c r="R69" s="9">
        <f t="shared" si="41"/>
        <v>0</v>
      </c>
      <c r="S69" s="9">
        <f t="shared" si="42"/>
        <v>0</v>
      </c>
      <c r="T69" s="1">
        <f t="shared" si="43"/>
        <v>0</v>
      </c>
      <c r="U69" s="9">
        <f t="shared" si="44"/>
        <v>0</v>
      </c>
      <c r="V69" s="9">
        <f t="shared" si="45"/>
        <v>0</v>
      </c>
      <c r="W69" s="1">
        <f t="shared" si="46"/>
        <v>0</v>
      </c>
      <c r="X69" s="9">
        <f t="shared" si="24"/>
        <v>0</v>
      </c>
      <c r="Y69" s="10">
        <f t="shared" si="25"/>
        <v>0</v>
      </c>
      <c r="Z69" s="10">
        <f t="shared" si="26"/>
        <v>0</v>
      </c>
      <c r="AA69" s="9">
        <f t="shared" si="27"/>
        <v>0</v>
      </c>
      <c r="AB69" s="47" t="e">
        <f t="shared" si="47"/>
        <v>#DIV/0!</v>
      </c>
      <c r="AC69" s="7">
        <f t="shared" si="48"/>
        <v>0</v>
      </c>
      <c r="AD69" s="44">
        <f t="shared" si="49"/>
        <v>0</v>
      </c>
      <c r="AE69" s="44">
        <f t="shared" si="50"/>
        <v>0</v>
      </c>
      <c r="AF69" s="44">
        <f t="shared" si="28"/>
        <v>0</v>
      </c>
      <c r="AG69" s="44">
        <f>'1 Krautuve'!AG69</f>
        <v>0</v>
      </c>
      <c r="AH69" s="61"/>
    </row>
    <row r="70" spans="2:34" s="2" customFormat="1" x14ac:dyDescent="0.25">
      <c r="B70" s="26" t="s">
        <v>53</v>
      </c>
      <c r="C70" s="6">
        <v>255</v>
      </c>
      <c r="D70" s="25">
        <f t="shared" si="52"/>
        <v>255</v>
      </c>
      <c r="E70" s="25">
        <f t="shared" si="31"/>
        <v>386</v>
      </c>
      <c r="F70" s="2">
        <f t="shared" si="32"/>
        <v>1.5414507772020725</v>
      </c>
      <c r="G70" s="3">
        <f t="shared" si="33"/>
        <v>393.06994818652851</v>
      </c>
      <c r="H70" s="3">
        <f t="shared" si="34"/>
        <v>46.243523316062173</v>
      </c>
      <c r="I70" s="3">
        <f t="shared" si="21"/>
        <v>786.13989637305701</v>
      </c>
      <c r="J70" s="3">
        <f t="shared" si="51"/>
        <v>92.487046632124347</v>
      </c>
      <c r="K70" s="4">
        <f t="shared" si="35"/>
        <v>226408.29015544042</v>
      </c>
      <c r="L70" s="4">
        <f t="shared" si="36"/>
        <v>26636.269430051812</v>
      </c>
      <c r="M70" s="7">
        <f t="shared" si="37"/>
        <v>0</v>
      </c>
      <c r="N70" s="7">
        <f t="shared" si="38"/>
        <v>0</v>
      </c>
      <c r="O70" s="7">
        <f t="shared" si="39"/>
        <v>0</v>
      </c>
      <c r="P70" s="7">
        <f t="shared" si="23"/>
        <v>0</v>
      </c>
      <c r="Q70" s="9">
        <f t="shared" si="40"/>
        <v>0</v>
      </c>
      <c r="R70" s="9">
        <f t="shared" si="41"/>
        <v>0</v>
      </c>
      <c r="S70" s="9">
        <f t="shared" si="42"/>
        <v>0</v>
      </c>
      <c r="T70" s="1">
        <f t="shared" si="43"/>
        <v>0</v>
      </c>
      <c r="U70" s="9">
        <f t="shared" si="44"/>
        <v>0</v>
      </c>
      <c r="V70" s="9">
        <f t="shared" si="45"/>
        <v>0</v>
      </c>
      <c r="W70" s="1">
        <f t="shared" si="46"/>
        <v>0</v>
      </c>
      <c r="X70" s="9">
        <f t="shared" si="24"/>
        <v>0</v>
      </c>
      <c r="Y70" s="10">
        <f t="shared" si="25"/>
        <v>0</v>
      </c>
      <c r="Z70" s="10">
        <f t="shared" si="26"/>
        <v>0</v>
      </c>
      <c r="AA70" s="9">
        <f t="shared" si="27"/>
        <v>0</v>
      </c>
      <c r="AB70" s="47" t="e">
        <f t="shared" si="47"/>
        <v>#DIV/0!</v>
      </c>
      <c r="AC70" s="7">
        <f t="shared" si="48"/>
        <v>0</v>
      </c>
      <c r="AD70" s="44">
        <f t="shared" si="49"/>
        <v>0</v>
      </c>
      <c r="AE70" s="44">
        <f t="shared" si="50"/>
        <v>0</v>
      </c>
      <c r="AF70" s="44">
        <f t="shared" si="28"/>
        <v>0</v>
      </c>
      <c r="AG70" s="44">
        <f>'1 Krautuve'!AG70</f>
        <v>0</v>
      </c>
      <c r="AH70" s="61"/>
    </row>
    <row r="71" spans="2:34" s="2" customFormat="1" x14ac:dyDescent="0.25">
      <c r="B71" s="26" t="s">
        <v>54</v>
      </c>
      <c r="C71" s="6">
        <v>260</v>
      </c>
      <c r="D71" s="25">
        <f t="shared" si="52"/>
        <v>260</v>
      </c>
      <c r="E71" s="25">
        <f t="shared" si="31"/>
        <v>391</v>
      </c>
      <c r="F71" s="2">
        <f t="shared" si="32"/>
        <v>1.5217391304347827</v>
      </c>
      <c r="G71" s="3">
        <f t="shared" si="33"/>
        <v>395.6521739130435</v>
      </c>
      <c r="H71" s="3">
        <f t="shared" si="34"/>
        <v>45.652173913043484</v>
      </c>
      <c r="I71" s="3">
        <f t="shared" si="21"/>
        <v>791.304347826087</v>
      </c>
      <c r="J71" s="3">
        <f t="shared" si="51"/>
        <v>91.304347826086968</v>
      </c>
      <c r="K71" s="4">
        <f t="shared" si="35"/>
        <v>227895.65217391305</v>
      </c>
      <c r="L71" s="4">
        <f t="shared" si="36"/>
        <v>26295.652173913048</v>
      </c>
      <c r="M71" s="7">
        <f t="shared" si="37"/>
        <v>0</v>
      </c>
      <c r="N71" s="7">
        <f t="shared" si="38"/>
        <v>0</v>
      </c>
      <c r="O71" s="7">
        <f t="shared" si="39"/>
        <v>0</v>
      </c>
      <c r="P71" s="7">
        <f t="shared" si="23"/>
        <v>0</v>
      </c>
      <c r="Q71" s="9">
        <f t="shared" si="40"/>
        <v>0</v>
      </c>
      <c r="R71" s="9">
        <f t="shared" si="41"/>
        <v>0</v>
      </c>
      <c r="S71" s="9">
        <f t="shared" si="42"/>
        <v>0</v>
      </c>
      <c r="T71" s="1">
        <f t="shared" si="43"/>
        <v>0</v>
      </c>
      <c r="U71" s="9">
        <f t="shared" si="44"/>
        <v>0</v>
      </c>
      <c r="V71" s="9">
        <f t="shared" si="45"/>
        <v>0</v>
      </c>
      <c r="W71" s="1">
        <f t="shared" si="46"/>
        <v>0</v>
      </c>
      <c r="X71" s="9">
        <f t="shared" si="24"/>
        <v>0</v>
      </c>
      <c r="Y71" s="10">
        <f t="shared" si="25"/>
        <v>0</v>
      </c>
      <c r="Z71" s="10">
        <f t="shared" si="26"/>
        <v>0</v>
      </c>
      <c r="AA71" s="9">
        <f t="shared" si="27"/>
        <v>0</v>
      </c>
      <c r="AB71" s="47" t="e">
        <f t="shared" si="47"/>
        <v>#DIV/0!</v>
      </c>
      <c r="AC71" s="7">
        <f t="shared" si="48"/>
        <v>0</v>
      </c>
      <c r="AD71" s="44">
        <f t="shared" si="49"/>
        <v>0</v>
      </c>
      <c r="AE71" s="44">
        <f t="shared" si="50"/>
        <v>0</v>
      </c>
      <c r="AF71" s="44">
        <f t="shared" si="28"/>
        <v>0</v>
      </c>
      <c r="AG71" s="44">
        <f>'1 Krautuve'!AG71</f>
        <v>0</v>
      </c>
      <c r="AH71" s="61"/>
    </row>
    <row r="72" spans="2:34" s="2" customFormat="1" x14ac:dyDescent="0.25">
      <c r="B72" s="26" t="s">
        <v>55</v>
      </c>
      <c r="C72" s="6">
        <v>265</v>
      </c>
      <c r="D72" s="25">
        <f t="shared" si="52"/>
        <v>265</v>
      </c>
      <c r="E72" s="25">
        <f t="shared" si="31"/>
        <v>396</v>
      </c>
      <c r="F72" s="2">
        <f t="shared" si="32"/>
        <v>1.5025252525252526</v>
      </c>
      <c r="G72" s="3">
        <f t="shared" si="33"/>
        <v>398.16919191919192</v>
      </c>
      <c r="H72" s="3">
        <f t="shared" si="34"/>
        <v>45.075757575757578</v>
      </c>
      <c r="I72" s="3">
        <f t="shared" si="21"/>
        <v>796.33838383838383</v>
      </c>
      <c r="J72" s="3">
        <f t="shared" si="51"/>
        <v>90.151515151515156</v>
      </c>
      <c r="K72" s="4">
        <f t="shared" si="35"/>
        <v>229345.45454545453</v>
      </c>
      <c r="L72" s="4">
        <f t="shared" si="36"/>
        <v>25963.636363636364</v>
      </c>
      <c r="M72" s="7">
        <f t="shared" si="37"/>
        <v>0</v>
      </c>
      <c r="N72" s="7">
        <f t="shared" si="38"/>
        <v>0</v>
      </c>
      <c r="O72" s="7">
        <f t="shared" si="39"/>
        <v>0</v>
      </c>
      <c r="P72" s="7">
        <f t="shared" si="23"/>
        <v>0</v>
      </c>
      <c r="Q72" s="9">
        <f t="shared" si="40"/>
        <v>0</v>
      </c>
      <c r="R72" s="9">
        <f t="shared" si="41"/>
        <v>0</v>
      </c>
      <c r="S72" s="9">
        <f t="shared" si="42"/>
        <v>0</v>
      </c>
      <c r="T72" s="1">
        <f t="shared" si="43"/>
        <v>0</v>
      </c>
      <c r="U72" s="9">
        <f t="shared" si="44"/>
        <v>0</v>
      </c>
      <c r="V72" s="9">
        <f t="shared" si="45"/>
        <v>0</v>
      </c>
      <c r="W72" s="1">
        <f t="shared" si="46"/>
        <v>0</v>
      </c>
      <c r="X72" s="9">
        <f t="shared" si="24"/>
        <v>0</v>
      </c>
      <c r="Y72" s="10">
        <f t="shared" si="25"/>
        <v>0</v>
      </c>
      <c r="Z72" s="10">
        <f t="shared" si="26"/>
        <v>0</v>
      </c>
      <c r="AA72" s="9">
        <f t="shared" si="27"/>
        <v>0</v>
      </c>
      <c r="AB72" s="47" t="e">
        <f t="shared" si="47"/>
        <v>#DIV/0!</v>
      </c>
      <c r="AC72" s="7">
        <f t="shared" si="48"/>
        <v>0</v>
      </c>
      <c r="AD72" s="44">
        <f t="shared" si="49"/>
        <v>0</v>
      </c>
      <c r="AE72" s="44">
        <f t="shared" si="50"/>
        <v>0</v>
      </c>
      <c r="AF72" s="44">
        <f t="shared" si="28"/>
        <v>0</v>
      </c>
      <c r="AG72" s="44">
        <f>'1 Krautuve'!AG72</f>
        <v>0</v>
      </c>
      <c r="AH72" s="61"/>
    </row>
    <row r="73" spans="2:34" s="2" customFormat="1" x14ac:dyDescent="0.25">
      <c r="B73" s="26" t="s">
        <v>56</v>
      </c>
      <c r="C73" s="6">
        <v>270</v>
      </c>
      <c r="D73" s="25">
        <f t="shared" si="52"/>
        <v>270</v>
      </c>
      <c r="E73" s="25">
        <f t="shared" si="31"/>
        <v>401</v>
      </c>
      <c r="F73" s="2">
        <f t="shared" si="32"/>
        <v>1.4837905236907731</v>
      </c>
      <c r="G73" s="3">
        <f t="shared" si="33"/>
        <v>400.62344139650872</v>
      </c>
      <c r="H73" s="3">
        <f t="shared" si="34"/>
        <v>44.513715710723197</v>
      </c>
      <c r="I73" s="3">
        <f t="shared" si="21"/>
        <v>801.24688279301745</v>
      </c>
      <c r="J73" s="3">
        <f t="shared" si="51"/>
        <v>89.027431421446394</v>
      </c>
      <c r="K73" s="4">
        <f t="shared" si="35"/>
        <v>230759.10224438901</v>
      </c>
      <c r="L73" s="4">
        <f t="shared" si="36"/>
        <v>25639.900249376562</v>
      </c>
      <c r="M73" s="7">
        <f t="shared" si="37"/>
        <v>0</v>
      </c>
      <c r="N73" s="7">
        <f t="shared" si="38"/>
        <v>0</v>
      </c>
      <c r="O73" s="7">
        <f t="shared" si="39"/>
        <v>0</v>
      </c>
      <c r="P73" s="7">
        <f t="shared" si="23"/>
        <v>0</v>
      </c>
      <c r="Q73" s="9">
        <f t="shared" si="40"/>
        <v>0</v>
      </c>
      <c r="R73" s="9">
        <f t="shared" si="41"/>
        <v>0</v>
      </c>
      <c r="S73" s="9">
        <f t="shared" si="42"/>
        <v>0</v>
      </c>
      <c r="T73" s="1">
        <f t="shared" si="43"/>
        <v>0</v>
      </c>
      <c r="U73" s="9">
        <f t="shared" si="44"/>
        <v>0</v>
      </c>
      <c r="V73" s="9">
        <f t="shared" si="45"/>
        <v>0</v>
      </c>
      <c r="W73" s="1">
        <f t="shared" si="46"/>
        <v>0</v>
      </c>
      <c r="X73" s="9">
        <f t="shared" si="24"/>
        <v>0</v>
      </c>
      <c r="Y73" s="10">
        <f t="shared" si="25"/>
        <v>0</v>
      </c>
      <c r="Z73" s="10">
        <f t="shared" si="26"/>
        <v>0</v>
      </c>
      <c r="AA73" s="9">
        <f t="shared" si="27"/>
        <v>0</v>
      </c>
      <c r="AB73" s="47" t="e">
        <f t="shared" si="47"/>
        <v>#DIV/0!</v>
      </c>
      <c r="AC73" s="7">
        <f t="shared" si="48"/>
        <v>0</v>
      </c>
      <c r="AD73" s="44">
        <f t="shared" si="49"/>
        <v>0</v>
      </c>
      <c r="AE73" s="44">
        <f t="shared" si="50"/>
        <v>0</v>
      </c>
      <c r="AF73" s="44">
        <f t="shared" si="28"/>
        <v>0</v>
      </c>
      <c r="AG73" s="44">
        <f>'1 Krautuve'!AG73</f>
        <v>0</v>
      </c>
      <c r="AH73" s="61"/>
    </row>
    <row r="74" spans="2:34" s="2" customFormat="1" x14ac:dyDescent="0.25">
      <c r="B74" s="26" t="s">
        <v>57</v>
      </c>
      <c r="C74" s="6">
        <v>275</v>
      </c>
      <c r="D74" s="25">
        <f t="shared" si="52"/>
        <v>275</v>
      </c>
      <c r="E74" s="25">
        <f t="shared" si="31"/>
        <v>406</v>
      </c>
      <c r="F74" s="2">
        <f t="shared" si="32"/>
        <v>1.4655172413793103</v>
      </c>
      <c r="G74" s="3">
        <f t="shared" si="33"/>
        <v>403.01724137931035</v>
      </c>
      <c r="H74" s="3">
        <f t="shared" si="34"/>
        <v>43.96551724137931</v>
      </c>
      <c r="I74" s="3">
        <f t="shared" si="21"/>
        <v>806.0344827586207</v>
      </c>
      <c r="J74" s="3">
        <f t="shared" si="51"/>
        <v>87.931034482758619</v>
      </c>
      <c r="K74" s="4">
        <f t="shared" si="35"/>
        <v>232137.93103448275</v>
      </c>
      <c r="L74" s="4">
        <f t="shared" si="36"/>
        <v>25324.137931034482</v>
      </c>
      <c r="M74" s="7">
        <f t="shared" si="37"/>
        <v>0</v>
      </c>
      <c r="N74" s="7">
        <f t="shared" si="38"/>
        <v>0</v>
      </c>
      <c r="O74" s="7">
        <f t="shared" si="39"/>
        <v>0</v>
      </c>
      <c r="P74" s="7">
        <f t="shared" si="23"/>
        <v>0</v>
      </c>
      <c r="Q74" s="9">
        <f t="shared" si="40"/>
        <v>0</v>
      </c>
      <c r="R74" s="9">
        <f t="shared" si="41"/>
        <v>0</v>
      </c>
      <c r="S74" s="9">
        <f t="shared" si="42"/>
        <v>0</v>
      </c>
      <c r="T74" s="1">
        <f t="shared" si="43"/>
        <v>0</v>
      </c>
      <c r="U74" s="9">
        <f t="shared" si="44"/>
        <v>0</v>
      </c>
      <c r="V74" s="9">
        <f t="shared" si="45"/>
        <v>0</v>
      </c>
      <c r="W74" s="1">
        <f t="shared" si="46"/>
        <v>0</v>
      </c>
      <c r="X74" s="9">
        <f t="shared" si="24"/>
        <v>0</v>
      </c>
      <c r="Y74" s="10">
        <f t="shared" si="25"/>
        <v>0</v>
      </c>
      <c r="Z74" s="10">
        <f t="shared" si="26"/>
        <v>0</v>
      </c>
      <c r="AA74" s="9">
        <f t="shared" si="27"/>
        <v>0</v>
      </c>
      <c r="AB74" s="47" t="e">
        <f t="shared" si="47"/>
        <v>#DIV/0!</v>
      </c>
      <c r="AC74" s="7">
        <f t="shared" si="48"/>
        <v>0</v>
      </c>
      <c r="AD74" s="44">
        <f t="shared" si="49"/>
        <v>0</v>
      </c>
      <c r="AE74" s="44">
        <f t="shared" si="50"/>
        <v>0</v>
      </c>
      <c r="AF74" s="44">
        <f t="shared" si="28"/>
        <v>0</v>
      </c>
      <c r="AG74" s="44">
        <f>'1 Krautuve'!AG74</f>
        <v>0</v>
      </c>
      <c r="AH74" s="61"/>
    </row>
    <row r="75" spans="2:34" s="2" customFormat="1" x14ac:dyDescent="0.25">
      <c r="B75" s="26" t="s">
        <v>58</v>
      </c>
      <c r="C75" s="6">
        <v>280</v>
      </c>
      <c r="D75" s="25">
        <f t="shared" si="52"/>
        <v>280</v>
      </c>
      <c r="E75" s="25">
        <f t="shared" si="31"/>
        <v>411</v>
      </c>
      <c r="F75" s="2">
        <f t="shared" si="32"/>
        <v>1.4476885644768855</v>
      </c>
      <c r="G75" s="3">
        <f t="shared" si="33"/>
        <v>405.35279805352798</v>
      </c>
      <c r="H75" s="3">
        <f t="shared" si="34"/>
        <v>43.430656934306569</v>
      </c>
      <c r="I75" s="3">
        <f t="shared" si="21"/>
        <v>810.70559610705595</v>
      </c>
      <c r="J75" s="3">
        <f t="shared" si="51"/>
        <v>86.861313868613138</v>
      </c>
      <c r="K75" s="4">
        <f t="shared" si="35"/>
        <v>233483.21167883213</v>
      </c>
      <c r="L75" s="4">
        <f t="shared" si="36"/>
        <v>25016.058394160584</v>
      </c>
      <c r="M75" s="7">
        <f t="shared" si="37"/>
        <v>0</v>
      </c>
      <c r="N75" s="7">
        <f t="shared" si="38"/>
        <v>0</v>
      </c>
      <c r="O75" s="7">
        <f t="shared" si="39"/>
        <v>0</v>
      </c>
      <c r="P75" s="7">
        <f t="shared" si="23"/>
        <v>0</v>
      </c>
      <c r="Q75" s="9">
        <f t="shared" si="40"/>
        <v>0</v>
      </c>
      <c r="R75" s="9">
        <f t="shared" si="41"/>
        <v>0</v>
      </c>
      <c r="S75" s="9">
        <f t="shared" si="42"/>
        <v>0</v>
      </c>
      <c r="T75" s="1">
        <f t="shared" si="43"/>
        <v>0</v>
      </c>
      <c r="U75" s="9">
        <f t="shared" si="44"/>
        <v>0</v>
      </c>
      <c r="V75" s="9">
        <f t="shared" si="45"/>
        <v>0</v>
      </c>
      <c r="W75" s="1">
        <f t="shared" si="46"/>
        <v>0</v>
      </c>
      <c r="X75" s="9">
        <f t="shared" si="24"/>
        <v>0</v>
      </c>
      <c r="Y75" s="10">
        <f t="shared" si="25"/>
        <v>0</v>
      </c>
      <c r="Z75" s="10">
        <f t="shared" si="26"/>
        <v>0</v>
      </c>
      <c r="AA75" s="9">
        <f t="shared" si="27"/>
        <v>0</v>
      </c>
      <c r="AB75" s="47" t="e">
        <f t="shared" si="47"/>
        <v>#DIV/0!</v>
      </c>
      <c r="AC75" s="7">
        <f t="shared" si="48"/>
        <v>0</v>
      </c>
      <c r="AD75" s="44">
        <f t="shared" si="49"/>
        <v>0</v>
      </c>
      <c r="AE75" s="44">
        <f t="shared" si="50"/>
        <v>0</v>
      </c>
      <c r="AF75" s="44">
        <f t="shared" si="28"/>
        <v>0</v>
      </c>
      <c r="AG75" s="44">
        <f>'1 Krautuve'!AG75</f>
        <v>0</v>
      </c>
      <c r="AH75" s="61"/>
    </row>
    <row r="76" spans="2:34" s="2" customFormat="1" x14ac:dyDescent="0.25">
      <c r="B76" s="26" t="s">
        <v>59</v>
      </c>
      <c r="C76" s="6">
        <v>285</v>
      </c>
      <c r="D76" s="25">
        <f t="shared" si="52"/>
        <v>285</v>
      </c>
      <c r="E76" s="25">
        <f t="shared" si="31"/>
        <v>416</v>
      </c>
      <c r="F76" s="2">
        <f t="shared" si="32"/>
        <v>1.4302884615384615</v>
      </c>
      <c r="G76" s="3">
        <f t="shared" si="33"/>
        <v>407.63221153846149</v>
      </c>
      <c r="H76" s="3">
        <f t="shared" si="34"/>
        <v>42.908653846153847</v>
      </c>
      <c r="I76" s="3">
        <f t="shared" si="21"/>
        <v>815.26442307692298</v>
      </c>
      <c r="J76" s="3">
        <f t="shared" si="51"/>
        <v>85.817307692307693</v>
      </c>
      <c r="K76" s="4">
        <f t="shared" si="35"/>
        <v>234796.15384615381</v>
      </c>
      <c r="L76" s="4">
        <f t="shared" si="36"/>
        <v>24715.384615384617</v>
      </c>
      <c r="M76" s="7">
        <f t="shared" si="37"/>
        <v>0</v>
      </c>
      <c r="N76" s="7">
        <f t="shared" si="38"/>
        <v>0</v>
      </c>
      <c r="O76" s="7">
        <f t="shared" si="39"/>
        <v>0</v>
      </c>
      <c r="P76" s="7">
        <f t="shared" si="23"/>
        <v>0</v>
      </c>
      <c r="Q76" s="9">
        <f t="shared" si="40"/>
        <v>0</v>
      </c>
      <c r="R76" s="9">
        <f t="shared" si="41"/>
        <v>0</v>
      </c>
      <c r="S76" s="9">
        <f t="shared" si="42"/>
        <v>0</v>
      </c>
      <c r="T76" s="1">
        <f t="shared" si="43"/>
        <v>0</v>
      </c>
      <c r="U76" s="9">
        <f t="shared" si="44"/>
        <v>0</v>
      </c>
      <c r="V76" s="9">
        <f t="shared" si="45"/>
        <v>0</v>
      </c>
      <c r="W76" s="1">
        <f t="shared" si="46"/>
        <v>0</v>
      </c>
      <c r="X76" s="9">
        <f t="shared" si="24"/>
        <v>0</v>
      </c>
      <c r="Y76" s="10">
        <f t="shared" si="25"/>
        <v>0</v>
      </c>
      <c r="Z76" s="10">
        <f t="shared" si="26"/>
        <v>0</v>
      </c>
      <c r="AA76" s="9">
        <f t="shared" si="27"/>
        <v>0</v>
      </c>
      <c r="AB76" s="47" t="e">
        <f t="shared" si="47"/>
        <v>#DIV/0!</v>
      </c>
      <c r="AC76" s="7">
        <f t="shared" si="48"/>
        <v>0</v>
      </c>
      <c r="AD76" s="44">
        <f t="shared" si="49"/>
        <v>0</v>
      </c>
      <c r="AE76" s="44">
        <f t="shared" si="50"/>
        <v>0</v>
      </c>
      <c r="AF76" s="44">
        <f t="shared" si="28"/>
        <v>0</v>
      </c>
      <c r="AG76" s="44">
        <f>'1 Krautuve'!AG76</f>
        <v>0</v>
      </c>
      <c r="AH76" s="61"/>
    </row>
    <row r="77" spans="2:34" s="2" customFormat="1" x14ac:dyDescent="0.25">
      <c r="B77" s="26" t="s">
        <v>60</v>
      </c>
      <c r="C77" s="6">
        <v>290</v>
      </c>
      <c r="D77" s="25">
        <f t="shared" si="52"/>
        <v>289.99999999999994</v>
      </c>
      <c r="E77" s="25">
        <f t="shared" si="31"/>
        <v>420.99999999999994</v>
      </c>
      <c r="F77" s="2">
        <f t="shared" si="32"/>
        <v>1.4133016627078387</v>
      </c>
      <c r="G77" s="3">
        <f t="shared" si="33"/>
        <v>409.85748218527323</v>
      </c>
      <c r="H77" s="3">
        <f t="shared" si="34"/>
        <v>42.399049881235165</v>
      </c>
      <c r="I77" s="3">
        <f t="shared" si="21"/>
        <v>819.71496437054645</v>
      </c>
      <c r="J77" s="3">
        <f t="shared" si="51"/>
        <v>84.798099762470329</v>
      </c>
      <c r="K77" s="4">
        <f t="shared" si="35"/>
        <v>236077.90973871737</v>
      </c>
      <c r="L77" s="4">
        <f t="shared" si="36"/>
        <v>24421.852731591454</v>
      </c>
      <c r="M77" s="7">
        <f t="shared" si="37"/>
        <v>0</v>
      </c>
      <c r="N77" s="7">
        <f t="shared" si="38"/>
        <v>0</v>
      </c>
      <c r="O77" s="7">
        <f t="shared" si="39"/>
        <v>0</v>
      </c>
      <c r="P77" s="7">
        <f t="shared" si="23"/>
        <v>0</v>
      </c>
      <c r="Q77" s="9">
        <f t="shared" si="40"/>
        <v>0</v>
      </c>
      <c r="R77" s="9">
        <f t="shared" si="41"/>
        <v>0</v>
      </c>
      <c r="S77" s="9">
        <f t="shared" si="42"/>
        <v>0</v>
      </c>
      <c r="T77" s="1">
        <f t="shared" si="43"/>
        <v>0</v>
      </c>
      <c r="U77" s="9">
        <f t="shared" si="44"/>
        <v>0</v>
      </c>
      <c r="V77" s="9">
        <f t="shared" si="45"/>
        <v>0</v>
      </c>
      <c r="W77" s="1">
        <f t="shared" si="46"/>
        <v>0</v>
      </c>
      <c r="X77" s="9">
        <f t="shared" si="24"/>
        <v>0</v>
      </c>
      <c r="Y77" s="10">
        <f t="shared" si="25"/>
        <v>0</v>
      </c>
      <c r="Z77" s="10">
        <f t="shared" si="26"/>
        <v>0</v>
      </c>
      <c r="AA77" s="9">
        <f t="shared" si="27"/>
        <v>0</v>
      </c>
      <c r="AB77" s="47" t="e">
        <f t="shared" si="47"/>
        <v>#DIV/0!</v>
      </c>
      <c r="AC77" s="7">
        <f t="shared" si="48"/>
        <v>0</v>
      </c>
      <c r="AD77" s="44">
        <f t="shared" si="49"/>
        <v>0</v>
      </c>
      <c r="AE77" s="44">
        <f t="shared" si="50"/>
        <v>0</v>
      </c>
      <c r="AF77" s="44">
        <f t="shared" si="28"/>
        <v>0</v>
      </c>
      <c r="AG77" s="44">
        <f>'1 Krautuve'!AG77</f>
        <v>0</v>
      </c>
      <c r="AH77" s="61"/>
    </row>
    <row r="78" spans="2:34" s="2" customFormat="1" x14ac:dyDescent="0.25">
      <c r="B78" s="26" t="s">
        <v>61</v>
      </c>
      <c r="C78" s="6">
        <v>295</v>
      </c>
      <c r="D78" s="25">
        <f t="shared" si="52"/>
        <v>295</v>
      </c>
      <c r="E78" s="25">
        <f t="shared" si="31"/>
        <v>426</v>
      </c>
      <c r="F78" s="2">
        <f t="shared" si="32"/>
        <v>1.3967136150234742</v>
      </c>
      <c r="G78" s="3">
        <f t="shared" si="33"/>
        <v>412.03051643192492</v>
      </c>
      <c r="H78" s="3">
        <f t="shared" si="34"/>
        <v>41.901408450704224</v>
      </c>
      <c r="I78" s="3">
        <f t="shared" si="21"/>
        <v>824.06103286384985</v>
      </c>
      <c r="J78" s="3">
        <f t="shared" si="51"/>
        <v>83.802816901408448</v>
      </c>
      <c r="K78" s="4">
        <f t="shared" si="35"/>
        <v>237329.57746478874</v>
      </c>
      <c r="L78" s="4">
        <f t="shared" si="36"/>
        <v>24135.211267605635</v>
      </c>
      <c r="M78" s="7">
        <f t="shared" si="37"/>
        <v>0</v>
      </c>
      <c r="N78" s="7">
        <f t="shared" si="38"/>
        <v>0</v>
      </c>
      <c r="O78" s="7">
        <f t="shared" si="39"/>
        <v>0</v>
      </c>
      <c r="P78" s="7">
        <f t="shared" si="23"/>
        <v>0</v>
      </c>
      <c r="Q78" s="9">
        <f t="shared" si="40"/>
        <v>0</v>
      </c>
      <c r="R78" s="9">
        <f t="shared" si="41"/>
        <v>0</v>
      </c>
      <c r="S78" s="9">
        <f t="shared" si="42"/>
        <v>0</v>
      </c>
      <c r="T78" s="1">
        <f t="shared" si="43"/>
        <v>0</v>
      </c>
      <c r="U78" s="9">
        <f t="shared" si="44"/>
        <v>0</v>
      </c>
      <c r="V78" s="9">
        <f t="shared" si="45"/>
        <v>0</v>
      </c>
      <c r="W78" s="1">
        <f t="shared" si="46"/>
        <v>0</v>
      </c>
      <c r="X78" s="9">
        <f t="shared" si="24"/>
        <v>0</v>
      </c>
      <c r="Y78" s="10">
        <f t="shared" si="25"/>
        <v>0</v>
      </c>
      <c r="Z78" s="10">
        <f t="shared" si="26"/>
        <v>0</v>
      </c>
      <c r="AA78" s="9">
        <f t="shared" si="27"/>
        <v>0</v>
      </c>
      <c r="AB78" s="47" t="e">
        <f t="shared" si="47"/>
        <v>#DIV/0!</v>
      </c>
      <c r="AC78" s="7">
        <f t="shared" si="48"/>
        <v>0</v>
      </c>
      <c r="AD78" s="44">
        <f t="shared" si="49"/>
        <v>0</v>
      </c>
      <c r="AE78" s="44">
        <f t="shared" si="50"/>
        <v>0</v>
      </c>
      <c r="AF78" s="44">
        <f t="shared" si="28"/>
        <v>0</v>
      </c>
      <c r="AG78" s="44">
        <f>'1 Krautuve'!AG78</f>
        <v>0</v>
      </c>
      <c r="AH78" s="61"/>
    </row>
    <row r="79" spans="2:34" s="2" customFormat="1" x14ac:dyDescent="0.25">
      <c r="B79" s="26" t="s">
        <v>62</v>
      </c>
      <c r="C79" s="6">
        <v>300</v>
      </c>
      <c r="D79" s="25">
        <f t="shared" si="52"/>
        <v>300</v>
      </c>
      <c r="E79" s="25">
        <f t="shared" si="31"/>
        <v>431</v>
      </c>
      <c r="F79" s="2">
        <f t="shared" si="32"/>
        <v>1.3805104408352669</v>
      </c>
      <c r="G79" s="3">
        <f t="shared" si="33"/>
        <v>414.15313225058009</v>
      </c>
      <c r="H79" s="3">
        <f t="shared" si="34"/>
        <v>41.415313225058007</v>
      </c>
      <c r="I79" s="3">
        <f t="shared" si="21"/>
        <v>828.30626450116017</v>
      </c>
      <c r="J79" s="3">
        <f t="shared" si="51"/>
        <v>82.830626450116014</v>
      </c>
      <c r="K79" s="4">
        <f t="shared" si="35"/>
        <v>238552.20417633414</v>
      </c>
      <c r="L79" s="4">
        <f t="shared" si="36"/>
        <v>23855.220417633413</v>
      </c>
      <c r="M79" s="7">
        <f t="shared" si="37"/>
        <v>0</v>
      </c>
      <c r="N79" s="7">
        <f t="shared" si="38"/>
        <v>0</v>
      </c>
      <c r="O79" s="7">
        <f t="shared" si="39"/>
        <v>0</v>
      </c>
      <c r="P79" s="7">
        <f t="shared" si="23"/>
        <v>0</v>
      </c>
      <c r="Q79" s="9">
        <f t="shared" si="40"/>
        <v>0</v>
      </c>
      <c r="R79" s="9">
        <f t="shared" si="41"/>
        <v>0</v>
      </c>
      <c r="S79" s="9">
        <f t="shared" si="42"/>
        <v>0</v>
      </c>
      <c r="T79" s="1">
        <f t="shared" si="43"/>
        <v>0</v>
      </c>
      <c r="U79" s="9">
        <f t="shared" si="44"/>
        <v>0</v>
      </c>
      <c r="V79" s="9">
        <f t="shared" si="45"/>
        <v>0</v>
      </c>
      <c r="W79" s="1">
        <f t="shared" si="46"/>
        <v>0</v>
      </c>
      <c r="X79" s="9">
        <f t="shared" si="24"/>
        <v>0</v>
      </c>
      <c r="Y79" s="10">
        <f t="shared" si="25"/>
        <v>0</v>
      </c>
      <c r="Z79" s="10">
        <f t="shared" si="26"/>
        <v>0</v>
      </c>
      <c r="AA79" s="9">
        <f t="shared" si="27"/>
        <v>0</v>
      </c>
      <c r="AB79" s="47" t="e">
        <f t="shared" si="47"/>
        <v>#DIV/0!</v>
      </c>
      <c r="AC79" s="7">
        <f t="shared" si="48"/>
        <v>0</v>
      </c>
      <c r="AD79" s="44">
        <f t="shared" si="49"/>
        <v>0</v>
      </c>
      <c r="AE79" s="44">
        <f t="shared" si="50"/>
        <v>0</v>
      </c>
      <c r="AF79" s="44">
        <f t="shared" si="28"/>
        <v>0</v>
      </c>
      <c r="AG79" s="44">
        <f>'1 Krautuve'!AG79</f>
        <v>0</v>
      </c>
      <c r="AH79" s="61"/>
    </row>
    <row r="80" spans="2:34" s="2" customFormat="1" x14ac:dyDescent="0.25">
      <c r="B80" s="26" t="s">
        <v>63</v>
      </c>
      <c r="C80" s="6">
        <v>305</v>
      </c>
      <c r="D80" s="25">
        <f t="shared" si="52"/>
        <v>304.99999999999994</v>
      </c>
      <c r="E80" s="25">
        <f t="shared" si="31"/>
        <v>435.99999999999994</v>
      </c>
      <c r="F80" s="2">
        <f t="shared" si="32"/>
        <v>1.3646788990825689</v>
      </c>
      <c r="G80" s="3">
        <f t="shared" si="33"/>
        <v>416.22706422018354</v>
      </c>
      <c r="H80" s="3">
        <f t="shared" si="34"/>
        <v>40.940366972477065</v>
      </c>
      <c r="I80" s="3">
        <f t="shared" si="21"/>
        <v>832.45412844036707</v>
      </c>
      <c r="J80" s="3">
        <f t="shared" si="51"/>
        <v>81.88073394495413</v>
      </c>
      <c r="K80" s="4">
        <f t="shared" si="35"/>
        <v>239746.78899082571</v>
      </c>
      <c r="L80" s="4">
        <f t="shared" si="36"/>
        <v>23581.65137614679</v>
      </c>
      <c r="M80" s="7">
        <f t="shared" si="37"/>
        <v>0</v>
      </c>
      <c r="N80" s="7">
        <f t="shared" si="38"/>
        <v>0</v>
      </c>
      <c r="O80" s="7">
        <f t="shared" si="39"/>
        <v>0</v>
      </c>
      <c r="P80" s="7">
        <f t="shared" si="23"/>
        <v>0</v>
      </c>
      <c r="Q80" s="9">
        <f t="shared" si="40"/>
        <v>0</v>
      </c>
      <c r="R80" s="9">
        <f t="shared" si="41"/>
        <v>0</v>
      </c>
      <c r="S80" s="9">
        <f t="shared" si="42"/>
        <v>0</v>
      </c>
      <c r="T80" s="1">
        <f t="shared" si="43"/>
        <v>0</v>
      </c>
      <c r="U80" s="9">
        <f t="shared" si="44"/>
        <v>0</v>
      </c>
      <c r="V80" s="9">
        <f t="shared" si="45"/>
        <v>0</v>
      </c>
      <c r="W80" s="1">
        <f t="shared" si="46"/>
        <v>0</v>
      </c>
      <c r="X80" s="9">
        <f t="shared" si="24"/>
        <v>0</v>
      </c>
      <c r="Y80" s="10">
        <f t="shared" si="25"/>
        <v>0</v>
      </c>
      <c r="Z80" s="10">
        <f t="shared" si="26"/>
        <v>0</v>
      </c>
      <c r="AA80" s="9">
        <f t="shared" si="27"/>
        <v>0</v>
      </c>
      <c r="AB80" s="47" t="e">
        <f t="shared" si="47"/>
        <v>#DIV/0!</v>
      </c>
      <c r="AC80" s="7">
        <f t="shared" si="48"/>
        <v>0</v>
      </c>
      <c r="AD80" s="44">
        <f t="shared" si="49"/>
        <v>0</v>
      </c>
      <c r="AE80" s="44">
        <f t="shared" si="50"/>
        <v>0</v>
      </c>
      <c r="AF80" s="44">
        <f t="shared" si="28"/>
        <v>0</v>
      </c>
      <c r="AG80" s="44">
        <f>'1 Krautuve'!AG80</f>
        <v>0</v>
      </c>
      <c r="AH80" s="61"/>
    </row>
    <row r="81" spans="2:34" s="2" customFormat="1" x14ac:dyDescent="0.25">
      <c r="B81" s="26" t="s">
        <v>64</v>
      </c>
      <c r="C81" s="6">
        <v>310</v>
      </c>
      <c r="D81" s="25">
        <f t="shared" si="52"/>
        <v>310</v>
      </c>
      <c r="E81" s="25">
        <f t="shared" si="31"/>
        <v>441</v>
      </c>
      <c r="F81" s="2">
        <f t="shared" si="32"/>
        <v>1.3492063492063493</v>
      </c>
      <c r="G81" s="3">
        <f t="shared" si="33"/>
        <v>418.25396825396831</v>
      </c>
      <c r="H81" s="3">
        <f t="shared" si="34"/>
        <v>40.476190476190482</v>
      </c>
      <c r="I81" s="3">
        <f t="shared" si="21"/>
        <v>836.50793650793662</v>
      </c>
      <c r="J81" s="3">
        <f t="shared" si="51"/>
        <v>80.952380952380963</v>
      </c>
      <c r="K81" s="4">
        <f t="shared" si="35"/>
        <v>240914.28571428574</v>
      </c>
      <c r="L81" s="4">
        <f t="shared" si="36"/>
        <v>23314.285714285717</v>
      </c>
      <c r="M81" s="7">
        <f t="shared" si="37"/>
        <v>0</v>
      </c>
      <c r="N81" s="7">
        <f t="shared" si="38"/>
        <v>0</v>
      </c>
      <c r="O81" s="7">
        <f t="shared" si="39"/>
        <v>0</v>
      </c>
      <c r="P81" s="7">
        <f t="shared" si="23"/>
        <v>0</v>
      </c>
      <c r="Q81" s="9">
        <f t="shared" si="40"/>
        <v>0</v>
      </c>
      <c r="R81" s="9">
        <f t="shared" si="41"/>
        <v>0</v>
      </c>
      <c r="S81" s="9">
        <f t="shared" si="42"/>
        <v>0</v>
      </c>
      <c r="T81" s="1">
        <f t="shared" si="43"/>
        <v>0</v>
      </c>
      <c r="U81" s="9">
        <f t="shared" si="44"/>
        <v>0</v>
      </c>
      <c r="V81" s="9">
        <f t="shared" si="45"/>
        <v>0</v>
      </c>
      <c r="W81" s="1">
        <f t="shared" si="46"/>
        <v>0</v>
      </c>
      <c r="X81" s="9">
        <f t="shared" si="24"/>
        <v>0</v>
      </c>
      <c r="Y81" s="10">
        <f t="shared" si="25"/>
        <v>0</v>
      </c>
      <c r="Z81" s="10">
        <f t="shared" si="26"/>
        <v>0</v>
      </c>
      <c r="AA81" s="9">
        <f t="shared" si="27"/>
        <v>0</v>
      </c>
      <c r="AB81" s="47" t="e">
        <f t="shared" si="47"/>
        <v>#DIV/0!</v>
      </c>
      <c r="AC81" s="7">
        <f t="shared" si="48"/>
        <v>0</v>
      </c>
      <c r="AD81" s="44">
        <f t="shared" si="49"/>
        <v>0</v>
      </c>
      <c r="AE81" s="44">
        <f t="shared" si="50"/>
        <v>0</v>
      </c>
      <c r="AF81" s="44">
        <f t="shared" si="28"/>
        <v>0</v>
      </c>
      <c r="AG81" s="44">
        <f>'1 Krautuve'!AG81</f>
        <v>0</v>
      </c>
      <c r="AH81" s="61"/>
    </row>
    <row r="82" spans="2:34" x14ac:dyDescent="0.25">
      <c r="B82" s="26" t="s">
        <v>65</v>
      </c>
      <c r="C82" s="6">
        <v>315</v>
      </c>
      <c r="D82" s="25">
        <f t="shared" si="52"/>
        <v>315</v>
      </c>
      <c r="E82" s="25">
        <f t="shared" si="31"/>
        <v>446</v>
      </c>
      <c r="F82" s="2">
        <f t="shared" si="32"/>
        <v>1.3340807174887892</v>
      </c>
      <c r="G82" s="3">
        <f t="shared" si="33"/>
        <v>420.2354260089686</v>
      </c>
      <c r="H82" s="3">
        <f t="shared" si="34"/>
        <v>40.022421524663677</v>
      </c>
      <c r="I82" s="3">
        <f t="shared" si="21"/>
        <v>840.4708520179372</v>
      </c>
      <c r="J82" s="3">
        <f t="shared" si="51"/>
        <v>80.044843049327355</v>
      </c>
      <c r="K82" s="4">
        <f t="shared" si="35"/>
        <v>242055.60538116592</v>
      </c>
      <c r="L82" s="4">
        <f t="shared" si="36"/>
        <v>23052.914798206279</v>
      </c>
      <c r="M82" s="7">
        <f t="shared" si="37"/>
        <v>0</v>
      </c>
      <c r="N82" s="7">
        <f t="shared" si="38"/>
        <v>0</v>
      </c>
      <c r="O82" s="7">
        <f t="shared" si="39"/>
        <v>0</v>
      </c>
      <c r="P82" s="7">
        <f t="shared" si="23"/>
        <v>0</v>
      </c>
      <c r="Q82" s="9">
        <f t="shared" si="40"/>
        <v>0</v>
      </c>
      <c r="R82" s="9">
        <f t="shared" si="41"/>
        <v>0</v>
      </c>
      <c r="S82" s="9">
        <f t="shared" si="42"/>
        <v>0</v>
      </c>
      <c r="T82" s="1">
        <f t="shared" si="43"/>
        <v>0</v>
      </c>
      <c r="U82" s="9">
        <f t="shared" si="44"/>
        <v>0</v>
      </c>
      <c r="V82" s="9">
        <f t="shared" si="45"/>
        <v>0</v>
      </c>
      <c r="W82" s="1">
        <f t="shared" si="46"/>
        <v>0</v>
      </c>
      <c r="X82" s="9">
        <f t="shared" si="24"/>
        <v>0</v>
      </c>
      <c r="Y82" s="10">
        <f t="shared" si="25"/>
        <v>0</v>
      </c>
      <c r="Z82" s="10">
        <f t="shared" si="26"/>
        <v>0</v>
      </c>
      <c r="AA82" s="9">
        <f t="shared" si="27"/>
        <v>0</v>
      </c>
      <c r="AB82" s="47" t="e">
        <f t="shared" si="47"/>
        <v>#DIV/0!</v>
      </c>
      <c r="AC82" s="7">
        <f t="shared" si="48"/>
        <v>0</v>
      </c>
      <c r="AD82" s="44">
        <f t="shared" si="49"/>
        <v>0</v>
      </c>
      <c r="AE82" s="44">
        <f t="shared" si="50"/>
        <v>0</v>
      </c>
      <c r="AF82" s="44">
        <f t="shared" si="28"/>
        <v>0</v>
      </c>
      <c r="AG82" s="44">
        <f>'1 Krautuve'!AG82</f>
        <v>0</v>
      </c>
      <c r="AH82" s="61"/>
    </row>
    <row r="83" spans="2:34" x14ac:dyDescent="0.25">
      <c r="B83" s="26" t="s">
        <v>66</v>
      </c>
      <c r="C83" s="6">
        <v>320</v>
      </c>
      <c r="D83" s="25">
        <f t="shared" si="52"/>
        <v>320</v>
      </c>
      <c r="E83" s="25">
        <f t="shared" si="31"/>
        <v>451</v>
      </c>
      <c r="F83" s="2">
        <f t="shared" si="32"/>
        <v>1.3192904656319291</v>
      </c>
      <c r="G83" s="3">
        <f t="shared" si="33"/>
        <v>422.17294900221731</v>
      </c>
      <c r="H83" s="3">
        <f t="shared" si="34"/>
        <v>39.578713968957871</v>
      </c>
      <c r="I83" s="3">
        <f t="shared" si="21"/>
        <v>844.34589800443462</v>
      </c>
      <c r="J83" s="3">
        <f t="shared" si="51"/>
        <v>79.157427937915742</v>
      </c>
      <c r="K83" s="4">
        <f t="shared" si="35"/>
        <v>243171.61862527716</v>
      </c>
      <c r="L83" s="4">
        <f t="shared" si="36"/>
        <v>22797.339246119733</v>
      </c>
      <c r="M83" s="7">
        <f t="shared" si="37"/>
        <v>0</v>
      </c>
      <c r="N83" s="7">
        <f t="shared" si="38"/>
        <v>0</v>
      </c>
      <c r="O83" s="7">
        <f t="shared" si="39"/>
        <v>0</v>
      </c>
      <c r="P83" s="7">
        <f t="shared" si="23"/>
        <v>0</v>
      </c>
      <c r="Q83" s="9">
        <f t="shared" si="40"/>
        <v>0</v>
      </c>
      <c r="R83" s="9">
        <f t="shared" si="41"/>
        <v>0</v>
      </c>
      <c r="S83" s="9">
        <f t="shared" si="42"/>
        <v>0</v>
      </c>
      <c r="T83" s="1">
        <f t="shared" si="43"/>
        <v>0</v>
      </c>
      <c r="U83" s="9">
        <f t="shared" si="44"/>
        <v>0</v>
      </c>
      <c r="V83" s="9">
        <f t="shared" si="45"/>
        <v>0</v>
      </c>
      <c r="W83" s="1">
        <f t="shared" si="46"/>
        <v>0</v>
      </c>
      <c r="X83" s="9">
        <f t="shared" si="24"/>
        <v>0</v>
      </c>
      <c r="Y83" s="10">
        <f t="shared" si="25"/>
        <v>0</v>
      </c>
      <c r="Z83" s="10">
        <f t="shared" si="26"/>
        <v>0</v>
      </c>
      <c r="AA83" s="9">
        <f t="shared" si="27"/>
        <v>0</v>
      </c>
      <c r="AB83" s="47" t="e">
        <f t="shared" si="47"/>
        <v>#DIV/0!</v>
      </c>
      <c r="AC83" s="7">
        <f t="shared" si="48"/>
        <v>0</v>
      </c>
      <c r="AD83" s="44">
        <f t="shared" si="49"/>
        <v>0</v>
      </c>
      <c r="AE83" s="44">
        <f t="shared" si="50"/>
        <v>0</v>
      </c>
      <c r="AF83" s="44">
        <f t="shared" si="28"/>
        <v>0</v>
      </c>
      <c r="AG83" s="44">
        <f>'1 Krautuve'!AG83</f>
        <v>0</v>
      </c>
      <c r="AH83" s="61"/>
    </row>
    <row r="84" spans="2:34" x14ac:dyDescent="0.25">
      <c r="B84" s="26" t="s">
        <v>67</v>
      </c>
      <c r="C84" s="6">
        <v>325</v>
      </c>
      <c r="D84" s="25">
        <f t="shared" si="52"/>
        <v>325.00000000000006</v>
      </c>
      <c r="E84" s="25">
        <f t="shared" ref="E84:E115" si="53">D84+$D$7+$D$8</f>
        <v>456.00000000000006</v>
      </c>
      <c r="F84" s="2">
        <f t="shared" ref="F84:F115" si="54">($D$10-$D$9-$D$12)/E84</f>
        <v>1.3048245614035086</v>
      </c>
      <c r="G84" s="3">
        <f t="shared" ref="G84:G115" si="55">C84*F84</f>
        <v>424.06798245614027</v>
      </c>
      <c r="H84" s="3">
        <f t="shared" ref="H84:H115" si="56">F84*$D$16</f>
        <v>39.14473684210526</v>
      </c>
      <c r="I84" s="3">
        <f t="shared" si="21"/>
        <v>848.13596491228054</v>
      </c>
      <c r="J84" s="3">
        <f t="shared" si="51"/>
        <v>78.28947368421052</v>
      </c>
      <c r="K84" s="4">
        <f t="shared" ref="K84:K115" si="57">I84*$D$14</f>
        <v>244263.1578947368</v>
      </c>
      <c r="L84" s="4">
        <f t="shared" ref="L84:L115" si="58">J84*$D$14</f>
        <v>22547.36842105263</v>
      </c>
      <c r="M84" s="7">
        <f t="shared" ref="M84:M115" si="59">K84*$W$16</f>
        <v>0</v>
      </c>
      <c r="N84" s="7">
        <f t="shared" ref="N84:N115" si="60">$W$11</f>
        <v>0</v>
      </c>
      <c r="O84" s="7">
        <f t="shared" ref="O84:O115" si="61">((L84/$D$16)*($D$7+$D$8))/60*$K$16</f>
        <v>0</v>
      </c>
      <c r="P84" s="7">
        <f t="shared" si="23"/>
        <v>0</v>
      </c>
      <c r="Q84" s="9">
        <f t="shared" ref="Q84:Q115" si="62">ROUND($K$12/100*K84*$K$10,2)</f>
        <v>0</v>
      </c>
      <c r="R84" s="9">
        <f t="shared" ref="R84:R115" si="63">K84*$K$4</f>
        <v>0</v>
      </c>
      <c r="S84" s="9">
        <f t="shared" ref="S84:S115" si="64">K84*$K$5</f>
        <v>0</v>
      </c>
      <c r="T84" s="1">
        <f t="shared" ref="T84:T115" si="65">$K$6</f>
        <v>0</v>
      </c>
      <c r="U84" s="9">
        <f t="shared" ref="U84:U115" si="66">$K$7</f>
        <v>0</v>
      </c>
      <c r="V84" s="9">
        <f t="shared" ref="V84:V115" si="67">$K$8</f>
        <v>0</v>
      </c>
      <c r="W84" s="1">
        <f t="shared" ref="W84:W115" si="68">$K$9</f>
        <v>0</v>
      </c>
      <c r="X84" s="9">
        <f t="shared" si="24"/>
        <v>0</v>
      </c>
      <c r="Y84" s="10">
        <f t="shared" si="25"/>
        <v>0</v>
      </c>
      <c r="Z84" s="10">
        <f t="shared" si="26"/>
        <v>0</v>
      </c>
      <c r="AA84" s="9">
        <f t="shared" si="27"/>
        <v>0</v>
      </c>
      <c r="AB84" s="47" t="e">
        <f t="shared" ref="AB84:AB115" si="69">AA84/X84</f>
        <v>#DIV/0!</v>
      </c>
      <c r="AC84" s="7">
        <f t="shared" ref="AC84:AC115" si="70">X84+AA84</f>
        <v>0</v>
      </c>
      <c r="AD84" s="44">
        <f t="shared" ref="AD84:AD115" si="71">AC84/K84</f>
        <v>0</v>
      </c>
      <c r="AE84" s="44">
        <f t="shared" ref="AE84:AE115" si="72">AC84/L84</f>
        <v>0</v>
      </c>
      <c r="AF84" s="44">
        <f t="shared" si="28"/>
        <v>0</v>
      </c>
      <c r="AG84" s="44">
        <f>'1 Krautuve'!AG84</f>
        <v>0</v>
      </c>
      <c r="AH84" s="61"/>
    </row>
    <row r="85" spans="2:34" x14ac:dyDescent="0.25">
      <c r="B85" s="26" t="s">
        <v>68</v>
      </c>
      <c r="C85" s="6">
        <v>330</v>
      </c>
      <c r="D85" s="25">
        <f t="shared" si="52"/>
        <v>330</v>
      </c>
      <c r="E85" s="25">
        <f t="shared" si="53"/>
        <v>461</v>
      </c>
      <c r="F85" s="2">
        <f t="shared" si="54"/>
        <v>1.2906724511930585</v>
      </c>
      <c r="G85" s="3">
        <f t="shared" si="55"/>
        <v>425.92190889370931</v>
      </c>
      <c r="H85" s="3">
        <f t="shared" si="56"/>
        <v>38.720173535791758</v>
      </c>
      <c r="I85" s="3">
        <f t="shared" ref="I85:I139" si="73">G85*2</f>
        <v>851.84381778741863</v>
      </c>
      <c r="J85" s="3">
        <f t="shared" ref="J85:J116" si="74">H85*2</f>
        <v>77.440347071583517</v>
      </c>
      <c r="K85" s="4">
        <f t="shared" si="57"/>
        <v>245331.01952277657</v>
      </c>
      <c r="L85" s="4">
        <f t="shared" si="58"/>
        <v>22302.819956616055</v>
      </c>
      <c r="M85" s="7">
        <f t="shared" si="59"/>
        <v>0</v>
      </c>
      <c r="N85" s="7">
        <f t="shared" si="60"/>
        <v>0</v>
      </c>
      <c r="O85" s="7">
        <f t="shared" si="61"/>
        <v>0</v>
      </c>
      <c r="P85" s="7">
        <f t="shared" ref="P85:P139" si="75">M85+N85+O85</f>
        <v>0</v>
      </c>
      <c r="Q85" s="9">
        <f t="shared" si="62"/>
        <v>0</v>
      </c>
      <c r="R85" s="9">
        <f t="shared" si="63"/>
        <v>0</v>
      </c>
      <c r="S85" s="9">
        <f t="shared" si="64"/>
        <v>0</v>
      </c>
      <c r="T85" s="1">
        <f t="shared" si="65"/>
        <v>0</v>
      </c>
      <c r="U85" s="9">
        <f t="shared" si="66"/>
        <v>0</v>
      </c>
      <c r="V85" s="9">
        <f t="shared" si="67"/>
        <v>0</v>
      </c>
      <c r="W85" s="1">
        <f t="shared" si="68"/>
        <v>0</v>
      </c>
      <c r="X85" s="9">
        <f t="shared" ref="X85:X139" si="76">SUM(P85:W85)</f>
        <v>0</v>
      </c>
      <c r="Y85" s="10">
        <f t="shared" ref="Y85:Y139" si="77">X85/K85</f>
        <v>0</v>
      </c>
      <c r="Z85" s="10">
        <f t="shared" ref="Z85:Z139" si="78">X85/L85</f>
        <v>0</v>
      </c>
      <c r="AA85" s="9">
        <f t="shared" ref="AA85:AA139" si="79">$K$17</f>
        <v>0</v>
      </c>
      <c r="AB85" s="47" t="e">
        <f t="shared" si="69"/>
        <v>#DIV/0!</v>
      </c>
      <c r="AC85" s="7">
        <f t="shared" si="70"/>
        <v>0</v>
      </c>
      <c r="AD85" s="44">
        <f t="shared" si="71"/>
        <v>0</v>
      </c>
      <c r="AE85" s="44">
        <f t="shared" si="72"/>
        <v>0</v>
      </c>
      <c r="AF85" s="44">
        <f t="shared" ref="AF85:AF139" si="80">((AD85*C85)-($D$16*AG85))/C85</f>
        <v>0</v>
      </c>
      <c r="AG85" s="44">
        <f>'1 Krautuve'!AG85</f>
        <v>0</v>
      </c>
      <c r="AH85" s="61"/>
    </row>
    <row r="86" spans="2:34" x14ac:dyDescent="0.25">
      <c r="B86" s="26" t="s">
        <v>69</v>
      </c>
      <c r="C86" s="6">
        <v>335</v>
      </c>
      <c r="D86" s="25">
        <f t="shared" si="52"/>
        <v>334.99999999999994</v>
      </c>
      <c r="E86" s="25">
        <f t="shared" si="53"/>
        <v>465.99999999999994</v>
      </c>
      <c r="F86" s="2">
        <f t="shared" si="54"/>
        <v>1.2768240343347641</v>
      </c>
      <c r="G86" s="3">
        <f t="shared" si="55"/>
        <v>427.73605150214598</v>
      </c>
      <c r="H86" s="3">
        <f t="shared" si="56"/>
        <v>38.30472103004292</v>
      </c>
      <c r="I86" s="3">
        <f t="shared" si="73"/>
        <v>855.47210300429197</v>
      </c>
      <c r="J86" s="3">
        <f t="shared" si="74"/>
        <v>76.60944206008584</v>
      </c>
      <c r="K86" s="4">
        <f t="shared" si="57"/>
        <v>246375.96566523609</v>
      </c>
      <c r="L86" s="4">
        <f t="shared" si="58"/>
        <v>22063.519313304721</v>
      </c>
      <c r="M86" s="7">
        <f t="shared" si="59"/>
        <v>0</v>
      </c>
      <c r="N86" s="7">
        <f t="shared" si="60"/>
        <v>0</v>
      </c>
      <c r="O86" s="7">
        <f t="shared" si="61"/>
        <v>0</v>
      </c>
      <c r="P86" s="7">
        <f t="shared" si="75"/>
        <v>0</v>
      </c>
      <c r="Q86" s="9">
        <f t="shared" si="62"/>
        <v>0</v>
      </c>
      <c r="R86" s="9">
        <f t="shared" si="63"/>
        <v>0</v>
      </c>
      <c r="S86" s="9">
        <f t="shared" si="64"/>
        <v>0</v>
      </c>
      <c r="T86" s="1">
        <f t="shared" si="65"/>
        <v>0</v>
      </c>
      <c r="U86" s="9">
        <f t="shared" si="66"/>
        <v>0</v>
      </c>
      <c r="V86" s="9">
        <f t="shared" si="67"/>
        <v>0</v>
      </c>
      <c r="W86" s="1">
        <f t="shared" si="68"/>
        <v>0</v>
      </c>
      <c r="X86" s="9">
        <f t="shared" si="76"/>
        <v>0</v>
      </c>
      <c r="Y86" s="10">
        <f t="shared" si="77"/>
        <v>0</v>
      </c>
      <c r="Z86" s="10">
        <f t="shared" si="78"/>
        <v>0</v>
      </c>
      <c r="AA86" s="9">
        <f t="shared" si="79"/>
        <v>0</v>
      </c>
      <c r="AB86" s="47" t="e">
        <f t="shared" si="69"/>
        <v>#DIV/0!</v>
      </c>
      <c r="AC86" s="7">
        <f t="shared" si="70"/>
        <v>0</v>
      </c>
      <c r="AD86" s="44">
        <f t="shared" si="71"/>
        <v>0</v>
      </c>
      <c r="AE86" s="44">
        <f t="shared" si="72"/>
        <v>0</v>
      </c>
      <c r="AF86" s="44">
        <f t="shared" si="80"/>
        <v>0</v>
      </c>
      <c r="AG86" s="44">
        <f>'1 Krautuve'!AG86</f>
        <v>0</v>
      </c>
      <c r="AH86" s="61"/>
    </row>
    <row r="87" spans="2:34" x14ac:dyDescent="0.25">
      <c r="B87" s="26" t="s">
        <v>70</v>
      </c>
      <c r="C87" s="6">
        <v>340</v>
      </c>
      <c r="D87" s="25">
        <f t="shared" si="52"/>
        <v>340.00000000000006</v>
      </c>
      <c r="E87" s="25">
        <f t="shared" si="53"/>
        <v>471.00000000000006</v>
      </c>
      <c r="F87" s="2">
        <f t="shared" si="54"/>
        <v>1.2632696390658174</v>
      </c>
      <c r="G87" s="3">
        <f t="shared" si="55"/>
        <v>429.51167728237789</v>
      </c>
      <c r="H87" s="3">
        <f t="shared" si="56"/>
        <v>37.898089171974519</v>
      </c>
      <c r="I87" s="3">
        <f t="shared" si="73"/>
        <v>859.02335456475578</v>
      </c>
      <c r="J87" s="3">
        <f t="shared" si="74"/>
        <v>75.796178343949038</v>
      </c>
      <c r="K87" s="4">
        <f t="shared" si="57"/>
        <v>247398.72611464967</v>
      </c>
      <c r="L87" s="4">
        <f t="shared" si="58"/>
        <v>21829.299363057322</v>
      </c>
      <c r="M87" s="7">
        <f t="shared" si="59"/>
        <v>0</v>
      </c>
      <c r="N87" s="7">
        <f t="shared" si="60"/>
        <v>0</v>
      </c>
      <c r="O87" s="7">
        <f t="shared" si="61"/>
        <v>0</v>
      </c>
      <c r="P87" s="7">
        <f t="shared" si="75"/>
        <v>0</v>
      </c>
      <c r="Q87" s="9">
        <f t="shared" si="62"/>
        <v>0</v>
      </c>
      <c r="R87" s="9">
        <f t="shared" si="63"/>
        <v>0</v>
      </c>
      <c r="S87" s="9">
        <f t="shared" si="64"/>
        <v>0</v>
      </c>
      <c r="T87" s="1">
        <f t="shared" si="65"/>
        <v>0</v>
      </c>
      <c r="U87" s="9">
        <f t="shared" si="66"/>
        <v>0</v>
      </c>
      <c r="V87" s="9">
        <f t="shared" si="67"/>
        <v>0</v>
      </c>
      <c r="W87" s="1">
        <f t="shared" si="68"/>
        <v>0</v>
      </c>
      <c r="X87" s="9">
        <f t="shared" si="76"/>
        <v>0</v>
      </c>
      <c r="Y87" s="10">
        <f t="shared" si="77"/>
        <v>0</v>
      </c>
      <c r="Z87" s="10">
        <f t="shared" si="78"/>
        <v>0</v>
      </c>
      <c r="AA87" s="9">
        <f t="shared" si="79"/>
        <v>0</v>
      </c>
      <c r="AB87" s="47" t="e">
        <f t="shared" si="69"/>
        <v>#DIV/0!</v>
      </c>
      <c r="AC87" s="7">
        <f t="shared" si="70"/>
        <v>0</v>
      </c>
      <c r="AD87" s="44">
        <f t="shared" si="71"/>
        <v>0</v>
      </c>
      <c r="AE87" s="44">
        <f t="shared" si="72"/>
        <v>0</v>
      </c>
      <c r="AF87" s="44">
        <f t="shared" si="80"/>
        <v>0</v>
      </c>
      <c r="AG87" s="44">
        <f>'1 Krautuve'!AG87</f>
        <v>0</v>
      </c>
      <c r="AH87" s="61"/>
    </row>
    <row r="88" spans="2:34" x14ac:dyDescent="0.25">
      <c r="B88" s="26" t="s">
        <v>71</v>
      </c>
      <c r="C88" s="6">
        <v>345</v>
      </c>
      <c r="D88" s="25">
        <f t="shared" si="52"/>
        <v>345</v>
      </c>
      <c r="E88" s="25">
        <f t="shared" si="53"/>
        <v>476</v>
      </c>
      <c r="F88" s="2">
        <f t="shared" si="54"/>
        <v>1.25</v>
      </c>
      <c r="G88" s="3">
        <f t="shared" si="55"/>
        <v>431.25</v>
      </c>
      <c r="H88" s="3">
        <f t="shared" si="56"/>
        <v>37.5</v>
      </c>
      <c r="I88" s="3">
        <f t="shared" si="73"/>
        <v>862.5</v>
      </c>
      <c r="J88" s="3">
        <f t="shared" si="74"/>
        <v>75</v>
      </c>
      <c r="K88" s="4">
        <f t="shared" si="57"/>
        <v>248400</v>
      </c>
      <c r="L88" s="4">
        <f t="shared" si="58"/>
        <v>21600</v>
      </c>
      <c r="M88" s="7">
        <f t="shared" si="59"/>
        <v>0</v>
      </c>
      <c r="N88" s="7">
        <f t="shared" si="60"/>
        <v>0</v>
      </c>
      <c r="O88" s="7">
        <f t="shared" si="61"/>
        <v>0</v>
      </c>
      <c r="P88" s="7">
        <f t="shared" si="75"/>
        <v>0</v>
      </c>
      <c r="Q88" s="9">
        <f t="shared" si="62"/>
        <v>0</v>
      </c>
      <c r="R88" s="9">
        <f t="shared" si="63"/>
        <v>0</v>
      </c>
      <c r="S88" s="9">
        <f t="shared" si="64"/>
        <v>0</v>
      </c>
      <c r="T88" s="1">
        <f t="shared" si="65"/>
        <v>0</v>
      </c>
      <c r="U88" s="9">
        <f t="shared" si="66"/>
        <v>0</v>
      </c>
      <c r="V88" s="9">
        <f t="shared" si="67"/>
        <v>0</v>
      </c>
      <c r="W88" s="1">
        <f t="shared" si="68"/>
        <v>0</v>
      </c>
      <c r="X88" s="9">
        <f t="shared" si="76"/>
        <v>0</v>
      </c>
      <c r="Y88" s="10">
        <f t="shared" si="77"/>
        <v>0</v>
      </c>
      <c r="Z88" s="10">
        <f t="shared" si="78"/>
        <v>0</v>
      </c>
      <c r="AA88" s="9">
        <f t="shared" si="79"/>
        <v>0</v>
      </c>
      <c r="AB88" s="47" t="e">
        <f t="shared" si="69"/>
        <v>#DIV/0!</v>
      </c>
      <c r="AC88" s="7">
        <f t="shared" si="70"/>
        <v>0</v>
      </c>
      <c r="AD88" s="44">
        <f t="shared" si="71"/>
        <v>0</v>
      </c>
      <c r="AE88" s="44">
        <f t="shared" si="72"/>
        <v>0</v>
      </c>
      <c r="AF88" s="44">
        <f t="shared" si="80"/>
        <v>0</v>
      </c>
      <c r="AG88" s="44">
        <f>'1 Krautuve'!AG88</f>
        <v>0</v>
      </c>
      <c r="AH88" s="61"/>
    </row>
    <row r="89" spans="2:34" x14ac:dyDescent="0.25">
      <c r="B89" s="26" t="s">
        <v>72</v>
      </c>
      <c r="C89" s="6">
        <v>350</v>
      </c>
      <c r="D89" s="25">
        <f t="shared" si="52"/>
        <v>350</v>
      </c>
      <c r="E89" s="25">
        <f t="shared" si="53"/>
        <v>481</v>
      </c>
      <c r="F89" s="2">
        <f t="shared" si="54"/>
        <v>1.2370062370062369</v>
      </c>
      <c r="G89" s="3">
        <f t="shared" si="55"/>
        <v>432.95218295218291</v>
      </c>
      <c r="H89" s="3">
        <f t="shared" si="56"/>
        <v>37.110187110187105</v>
      </c>
      <c r="I89" s="3">
        <f t="shared" si="73"/>
        <v>865.90436590436582</v>
      </c>
      <c r="J89" s="3">
        <f t="shared" si="74"/>
        <v>74.220374220374211</v>
      </c>
      <c r="K89" s="4">
        <f t="shared" si="57"/>
        <v>249380.45738045734</v>
      </c>
      <c r="L89" s="4">
        <f t="shared" si="58"/>
        <v>21375.467775467772</v>
      </c>
      <c r="M89" s="7">
        <f t="shared" si="59"/>
        <v>0</v>
      </c>
      <c r="N89" s="7">
        <f t="shared" si="60"/>
        <v>0</v>
      </c>
      <c r="O89" s="7">
        <f t="shared" si="61"/>
        <v>0</v>
      </c>
      <c r="P89" s="7">
        <f t="shared" si="75"/>
        <v>0</v>
      </c>
      <c r="Q89" s="9">
        <f t="shared" si="62"/>
        <v>0</v>
      </c>
      <c r="R89" s="9">
        <f t="shared" si="63"/>
        <v>0</v>
      </c>
      <c r="S89" s="9">
        <f t="shared" si="64"/>
        <v>0</v>
      </c>
      <c r="T89" s="1">
        <f t="shared" si="65"/>
        <v>0</v>
      </c>
      <c r="U89" s="9">
        <f t="shared" si="66"/>
        <v>0</v>
      </c>
      <c r="V89" s="9">
        <f t="shared" si="67"/>
        <v>0</v>
      </c>
      <c r="W89" s="1">
        <f t="shared" si="68"/>
        <v>0</v>
      </c>
      <c r="X89" s="9">
        <f t="shared" si="76"/>
        <v>0</v>
      </c>
      <c r="Y89" s="10">
        <f t="shared" si="77"/>
        <v>0</v>
      </c>
      <c r="Z89" s="10">
        <f t="shared" si="78"/>
        <v>0</v>
      </c>
      <c r="AA89" s="9">
        <f t="shared" si="79"/>
        <v>0</v>
      </c>
      <c r="AB89" s="47" t="e">
        <f t="shared" si="69"/>
        <v>#DIV/0!</v>
      </c>
      <c r="AC89" s="7">
        <f t="shared" si="70"/>
        <v>0</v>
      </c>
      <c r="AD89" s="44">
        <f t="shared" si="71"/>
        <v>0</v>
      </c>
      <c r="AE89" s="44">
        <f t="shared" si="72"/>
        <v>0</v>
      </c>
      <c r="AF89" s="44">
        <f t="shared" si="80"/>
        <v>0</v>
      </c>
      <c r="AG89" s="44">
        <f>'1 Krautuve'!AG89</f>
        <v>0</v>
      </c>
      <c r="AH89" s="61"/>
    </row>
    <row r="90" spans="2:34" x14ac:dyDescent="0.25">
      <c r="B90" s="26" t="s">
        <v>73</v>
      </c>
      <c r="C90" s="6">
        <v>355</v>
      </c>
      <c r="D90" s="25">
        <f t="shared" si="52"/>
        <v>355</v>
      </c>
      <c r="E90" s="25">
        <f t="shared" si="53"/>
        <v>486</v>
      </c>
      <c r="F90" s="2">
        <f t="shared" si="54"/>
        <v>1.2242798353909465</v>
      </c>
      <c r="G90" s="3">
        <f t="shared" si="55"/>
        <v>434.61934156378601</v>
      </c>
      <c r="H90" s="3">
        <f t="shared" si="56"/>
        <v>36.728395061728399</v>
      </c>
      <c r="I90" s="3">
        <f t="shared" si="73"/>
        <v>869.23868312757202</v>
      </c>
      <c r="J90" s="3">
        <f t="shared" si="74"/>
        <v>73.456790123456798</v>
      </c>
      <c r="K90" s="4">
        <f t="shared" si="57"/>
        <v>250340.74074074073</v>
      </c>
      <c r="L90" s="4">
        <f t="shared" si="58"/>
        <v>21155.555555555558</v>
      </c>
      <c r="M90" s="7">
        <f t="shared" si="59"/>
        <v>0</v>
      </c>
      <c r="N90" s="7">
        <f t="shared" si="60"/>
        <v>0</v>
      </c>
      <c r="O90" s="7">
        <f t="shared" si="61"/>
        <v>0</v>
      </c>
      <c r="P90" s="7">
        <f t="shared" si="75"/>
        <v>0</v>
      </c>
      <c r="Q90" s="9">
        <f t="shared" si="62"/>
        <v>0</v>
      </c>
      <c r="R90" s="9">
        <f t="shared" si="63"/>
        <v>0</v>
      </c>
      <c r="S90" s="9">
        <f t="shared" si="64"/>
        <v>0</v>
      </c>
      <c r="T90" s="1">
        <f t="shared" si="65"/>
        <v>0</v>
      </c>
      <c r="U90" s="9">
        <f t="shared" si="66"/>
        <v>0</v>
      </c>
      <c r="V90" s="9">
        <f t="shared" si="67"/>
        <v>0</v>
      </c>
      <c r="W90" s="1">
        <f t="shared" si="68"/>
        <v>0</v>
      </c>
      <c r="X90" s="9">
        <f t="shared" si="76"/>
        <v>0</v>
      </c>
      <c r="Y90" s="10">
        <f t="shared" si="77"/>
        <v>0</v>
      </c>
      <c r="Z90" s="10">
        <f t="shared" si="78"/>
        <v>0</v>
      </c>
      <c r="AA90" s="9">
        <f t="shared" si="79"/>
        <v>0</v>
      </c>
      <c r="AB90" s="47" t="e">
        <f t="shared" si="69"/>
        <v>#DIV/0!</v>
      </c>
      <c r="AC90" s="7">
        <f t="shared" si="70"/>
        <v>0</v>
      </c>
      <c r="AD90" s="44">
        <f t="shared" si="71"/>
        <v>0</v>
      </c>
      <c r="AE90" s="44">
        <f t="shared" si="72"/>
        <v>0</v>
      </c>
      <c r="AF90" s="44">
        <f t="shared" si="80"/>
        <v>0</v>
      </c>
      <c r="AG90" s="44">
        <f>'1 Krautuve'!AG90</f>
        <v>0</v>
      </c>
      <c r="AH90" s="61"/>
    </row>
    <row r="91" spans="2:34" x14ac:dyDescent="0.25">
      <c r="B91" s="26" t="s">
        <v>74</v>
      </c>
      <c r="C91" s="6">
        <v>360</v>
      </c>
      <c r="D91" s="25">
        <f t="shared" si="52"/>
        <v>360</v>
      </c>
      <c r="E91" s="25">
        <f t="shared" si="53"/>
        <v>491</v>
      </c>
      <c r="F91" s="2">
        <f t="shared" si="54"/>
        <v>1.2118126272912424</v>
      </c>
      <c r="G91" s="3">
        <f t="shared" si="55"/>
        <v>436.25254582484729</v>
      </c>
      <c r="H91" s="3">
        <f t="shared" si="56"/>
        <v>36.354378818737274</v>
      </c>
      <c r="I91" s="3">
        <f t="shared" si="73"/>
        <v>872.50509164969458</v>
      </c>
      <c r="J91" s="3">
        <f t="shared" si="74"/>
        <v>72.708757637474548</v>
      </c>
      <c r="K91" s="4">
        <f t="shared" si="57"/>
        <v>251281.46639511205</v>
      </c>
      <c r="L91" s="4">
        <f t="shared" si="58"/>
        <v>20940.122199592668</v>
      </c>
      <c r="M91" s="7">
        <f t="shared" si="59"/>
        <v>0</v>
      </c>
      <c r="N91" s="7">
        <f t="shared" si="60"/>
        <v>0</v>
      </c>
      <c r="O91" s="7">
        <f t="shared" si="61"/>
        <v>0</v>
      </c>
      <c r="P91" s="7">
        <f t="shared" si="75"/>
        <v>0</v>
      </c>
      <c r="Q91" s="9">
        <f t="shared" si="62"/>
        <v>0</v>
      </c>
      <c r="R91" s="9">
        <f t="shared" si="63"/>
        <v>0</v>
      </c>
      <c r="S91" s="9">
        <f t="shared" si="64"/>
        <v>0</v>
      </c>
      <c r="T91" s="1">
        <f t="shared" si="65"/>
        <v>0</v>
      </c>
      <c r="U91" s="9">
        <f t="shared" si="66"/>
        <v>0</v>
      </c>
      <c r="V91" s="9">
        <f t="shared" si="67"/>
        <v>0</v>
      </c>
      <c r="W91" s="1">
        <f t="shared" si="68"/>
        <v>0</v>
      </c>
      <c r="X91" s="9">
        <f t="shared" si="76"/>
        <v>0</v>
      </c>
      <c r="Y91" s="10">
        <f t="shared" si="77"/>
        <v>0</v>
      </c>
      <c r="Z91" s="10">
        <f t="shared" si="78"/>
        <v>0</v>
      </c>
      <c r="AA91" s="9">
        <f t="shared" si="79"/>
        <v>0</v>
      </c>
      <c r="AB91" s="47" t="e">
        <f t="shared" si="69"/>
        <v>#DIV/0!</v>
      </c>
      <c r="AC91" s="7">
        <f t="shared" si="70"/>
        <v>0</v>
      </c>
      <c r="AD91" s="44">
        <f t="shared" si="71"/>
        <v>0</v>
      </c>
      <c r="AE91" s="44">
        <f t="shared" si="72"/>
        <v>0</v>
      </c>
      <c r="AF91" s="44">
        <f t="shared" si="80"/>
        <v>0</v>
      </c>
      <c r="AG91" s="44">
        <f>'1 Krautuve'!AG91</f>
        <v>0</v>
      </c>
      <c r="AH91" s="61"/>
    </row>
    <row r="92" spans="2:34" x14ac:dyDescent="0.25">
      <c r="B92" s="26" t="s">
        <v>75</v>
      </c>
      <c r="C92" s="6">
        <v>365</v>
      </c>
      <c r="D92" s="25">
        <f t="shared" si="52"/>
        <v>364.99999999999994</v>
      </c>
      <c r="E92" s="25">
        <f t="shared" si="53"/>
        <v>495.99999999999994</v>
      </c>
      <c r="F92" s="2">
        <f t="shared" si="54"/>
        <v>1.1995967741935485</v>
      </c>
      <c r="G92" s="3">
        <f t="shared" si="55"/>
        <v>437.85282258064518</v>
      </c>
      <c r="H92" s="3">
        <f t="shared" si="56"/>
        <v>35.987903225806456</v>
      </c>
      <c r="I92" s="3">
        <f t="shared" si="73"/>
        <v>875.70564516129036</v>
      </c>
      <c r="J92" s="3">
        <f t="shared" si="74"/>
        <v>71.975806451612911</v>
      </c>
      <c r="K92" s="4">
        <f t="shared" si="57"/>
        <v>252203.22580645164</v>
      </c>
      <c r="L92" s="4">
        <f t="shared" si="58"/>
        <v>20729.032258064519</v>
      </c>
      <c r="M92" s="7">
        <f t="shared" si="59"/>
        <v>0</v>
      </c>
      <c r="N92" s="7">
        <f t="shared" si="60"/>
        <v>0</v>
      </c>
      <c r="O92" s="7">
        <f t="shared" si="61"/>
        <v>0</v>
      </c>
      <c r="P92" s="7">
        <f t="shared" si="75"/>
        <v>0</v>
      </c>
      <c r="Q92" s="9">
        <f t="shared" si="62"/>
        <v>0</v>
      </c>
      <c r="R92" s="9">
        <f t="shared" si="63"/>
        <v>0</v>
      </c>
      <c r="S92" s="9">
        <f t="shared" si="64"/>
        <v>0</v>
      </c>
      <c r="T92" s="1">
        <f t="shared" si="65"/>
        <v>0</v>
      </c>
      <c r="U92" s="9">
        <f t="shared" si="66"/>
        <v>0</v>
      </c>
      <c r="V92" s="9">
        <f t="shared" si="67"/>
        <v>0</v>
      </c>
      <c r="W92" s="1">
        <f t="shared" si="68"/>
        <v>0</v>
      </c>
      <c r="X92" s="9">
        <f t="shared" si="76"/>
        <v>0</v>
      </c>
      <c r="Y92" s="10">
        <f t="shared" si="77"/>
        <v>0</v>
      </c>
      <c r="Z92" s="10">
        <f t="shared" si="78"/>
        <v>0</v>
      </c>
      <c r="AA92" s="9">
        <f t="shared" si="79"/>
        <v>0</v>
      </c>
      <c r="AB92" s="47" t="e">
        <f t="shared" si="69"/>
        <v>#DIV/0!</v>
      </c>
      <c r="AC92" s="7">
        <f t="shared" si="70"/>
        <v>0</v>
      </c>
      <c r="AD92" s="44">
        <f t="shared" si="71"/>
        <v>0</v>
      </c>
      <c r="AE92" s="44">
        <f t="shared" si="72"/>
        <v>0</v>
      </c>
      <c r="AF92" s="44">
        <f t="shared" si="80"/>
        <v>0</v>
      </c>
      <c r="AG92" s="44">
        <f>'1 Krautuve'!AG92</f>
        <v>0</v>
      </c>
      <c r="AH92" s="61"/>
    </row>
    <row r="93" spans="2:34" x14ac:dyDescent="0.25">
      <c r="B93" s="26" t="s">
        <v>76</v>
      </c>
      <c r="C93" s="6">
        <v>370</v>
      </c>
      <c r="D93" s="25">
        <f t="shared" si="52"/>
        <v>370.00000000000006</v>
      </c>
      <c r="E93" s="25">
        <f t="shared" si="53"/>
        <v>501.00000000000006</v>
      </c>
      <c r="F93" s="2">
        <f t="shared" si="54"/>
        <v>1.1876247504990018</v>
      </c>
      <c r="G93" s="3">
        <f t="shared" si="55"/>
        <v>439.42115768463066</v>
      </c>
      <c r="H93" s="3">
        <f t="shared" si="56"/>
        <v>35.628742514970057</v>
      </c>
      <c r="I93" s="3">
        <f t="shared" si="73"/>
        <v>878.84231536926131</v>
      </c>
      <c r="J93" s="3">
        <f t="shared" si="74"/>
        <v>71.257485029940113</v>
      </c>
      <c r="K93" s="4">
        <f t="shared" si="57"/>
        <v>253106.58682634725</v>
      </c>
      <c r="L93" s="4">
        <f t="shared" si="58"/>
        <v>20522.155688622752</v>
      </c>
      <c r="M93" s="7">
        <f t="shared" si="59"/>
        <v>0</v>
      </c>
      <c r="N93" s="7">
        <f t="shared" si="60"/>
        <v>0</v>
      </c>
      <c r="O93" s="7">
        <f t="shared" si="61"/>
        <v>0</v>
      </c>
      <c r="P93" s="7">
        <f t="shared" si="75"/>
        <v>0</v>
      </c>
      <c r="Q93" s="9">
        <f t="shared" si="62"/>
        <v>0</v>
      </c>
      <c r="R93" s="9">
        <f t="shared" si="63"/>
        <v>0</v>
      </c>
      <c r="S93" s="9">
        <f t="shared" si="64"/>
        <v>0</v>
      </c>
      <c r="T93" s="1">
        <f t="shared" si="65"/>
        <v>0</v>
      </c>
      <c r="U93" s="9">
        <f t="shared" si="66"/>
        <v>0</v>
      </c>
      <c r="V93" s="9">
        <f t="shared" si="67"/>
        <v>0</v>
      </c>
      <c r="W93" s="1">
        <f t="shared" si="68"/>
        <v>0</v>
      </c>
      <c r="X93" s="9">
        <f t="shared" si="76"/>
        <v>0</v>
      </c>
      <c r="Y93" s="10">
        <f t="shared" si="77"/>
        <v>0</v>
      </c>
      <c r="Z93" s="10">
        <f t="shared" si="78"/>
        <v>0</v>
      </c>
      <c r="AA93" s="9">
        <f t="shared" si="79"/>
        <v>0</v>
      </c>
      <c r="AB93" s="47" t="e">
        <f t="shared" si="69"/>
        <v>#DIV/0!</v>
      </c>
      <c r="AC93" s="7">
        <f t="shared" si="70"/>
        <v>0</v>
      </c>
      <c r="AD93" s="44">
        <f t="shared" si="71"/>
        <v>0</v>
      </c>
      <c r="AE93" s="44">
        <f t="shared" si="72"/>
        <v>0</v>
      </c>
      <c r="AF93" s="44">
        <f t="shared" si="80"/>
        <v>0</v>
      </c>
      <c r="AG93" s="44">
        <f>'1 Krautuve'!AG93</f>
        <v>0</v>
      </c>
      <c r="AH93" s="61"/>
    </row>
    <row r="94" spans="2:34" x14ac:dyDescent="0.25">
      <c r="B94" s="26" t="s">
        <v>77</v>
      </c>
      <c r="C94" s="6">
        <v>375</v>
      </c>
      <c r="D94" s="25">
        <f t="shared" si="52"/>
        <v>375</v>
      </c>
      <c r="E94" s="25">
        <f t="shared" si="53"/>
        <v>506</v>
      </c>
      <c r="F94" s="2">
        <f t="shared" si="54"/>
        <v>1.1758893280632412</v>
      </c>
      <c r="G94" s="3">
        <f t="shared" si="55"/>
        <v>440.95849802371544</v>
      </c>
      <c r="H94" s="3">
        <f t="shared" si="56"/>
        <v>35.276679841897234</v>
      </c>
      <c r="I94" s="3">
        <f t="shared" si="73"/>
        <v>881.91699604743087</v>
      </c>
      <c r="J94" s="3">
        <f t="shared" si="74"/>
        <v>70.553359683794469</v>
      </c>
      <c r="K94" s="4">
        <f t="shared" si="57"/>
        <v>253992.09486166009</v>
      </c>
      <c r="L94" s="4">
        <f t="shared" si="58"/>
        <v>20319.367588932808</v>
      </c>
      <c r="M94" s="7">
        <f t="shared" si="59"/>
        <v>0</v>
      </c>
      <c r="N94" s="7">
        <f t="shared" si="60"/>
        <v>0</v>
      </c>
      <c r="O94" s="7">
        <f t="shared" si="61"/>
        <v>0</v>
      </c>
      <c r="P94" s="7">
        <f t="shared" si="75"/>
        <v>0</v>
      </c>
      <c r="Q94" s="9">
        <f t="shared" si="62"/>
        <v>0</v>
      </c>
      <c r="R94" s="9">
        <f t="shared" si="63"/>
        <v>0</v>
      </c>
      <c r="S94" s="9">
        <f t="shared" si="64"/>
        <v>0</v>
      </c>
      <c r="T94" s="1">
        <f t="shared" si="65"/>
        <v>0</v>
      </c>
      <c r="U94" s="9">
        <f t="shared" si="66"/>
        <v>0</v>
      </c>
      <c r="V94" s="9">
        <f t="shared" si="67"/>
        <v>0</v>
      </c>
      <c r="W94" s="1">
        <f t="shared" si="68"/>
        <v>0</v>
      </c>
      <c r="X94" s="9">
        <f t="shared" si="76"/>
        <v>0</v>
      </c>
      <c r="Y94" s="10">
        <f t="shared" si="77"/>
        <v>0</v>
      </c>
      <c r="Z94" s="10">
        <f t="shared" si="78"/>
        <v>0</v>
      </c>
      <c r="AA94" s="9">
        <f t="shared" si="79"/>
        <v>0</v>
      </c>
      <c r="AB94" s="47" t="e">
        <f t="shared" si="69"/>
        <v>#DIV/0!</v>
      </c>
      <c r="AC94" s="7">
        <f t="shared" si="70"/>
        <v>0</v>
      </c>
      <c r="AD94" s="44">
        <f t="shared" si="71"/>
        <v>0</v>
      </c>
      <c r="AE94" s="44">
        <f t="shared" si="72"/>
        <v>0</v>
      </c>
      <c r="AF94" s="44">
        <f t="shared" si="80"/>
        <v>0</v>
      </c>
      <c r="AG94" s="44">
        <f>'1 Krautuve'!AG94</f>
        <v>0</v>
      </c>
      <c r="AH94" s="61"/>
    </row>
    <row r="95" spans="2:34" x14ac:dyDescent="0.25">
      <c r="B95" s="26" t="s">
        <v>78</v>
      </c>
      <c r="C95" s="6">
        <v>380</v>
      </c>
      <c r="D95" s="25">
        <f t="shared" si="52"/>
        <v>379.99999999999994</v>
      </c>
      <c r="E95" s="25">
        <f t="shared" si="53"/>
        <v>510.99999999999994</v>
      </c>
      <c r="F95" s="2">
        <f t="shared" si="54"/>
        <v>1.1643835616438358</v>
      </c>
      <c r="G95" s="3">
        <f t="shared" si="55"/>
        <v>442.46575342465763</v>
      </c>
      <c r="H95" s="3">
        <f t="shared" si="56"/>
        <v>34.931506849315078</v>
      </c>
      <c r="I95" s="3">
        <f t="shared" si="73"/>
        <v>884.93150684931527</v>
      </c>
      <c r="J95" s="3">
        <f t="shared" si="74"/>
        <v>69.863013698630155</v>
      </c>
      <c r="K95" s="4">
        <f t="shared" si="57"/>
        <v>254860.27397260279</v>
      </c>
      <c r="L95" s="4">
        <f t="shared" si="58"/>
        <v>20120.547945205486</v>
      </c>
      <c r="M95" s="7">
        <f t="shared" si="59"/>
        <v>0</v>
      </c>
      <c r="N95" s="7">
        <f t="shared" si="60"/>
        <v>0</v>
      </c>
      <c r="O95" s="7">
        <f t="shared" si="61"/>
        <v>0</v>
      </c>
      <c r="P95" s="7">
        <f t="shared" si="75"/>
        <v>0</v>
      </c>
      <c r="Q95" s="9">
        <f t="shared" si="62"/>
        <v>0</v>
      </c>
      <c r="R95" s="9">
        <f t="shared" si="63"/>
        <v>0</v>
      </c>
      <c r="S95" s="9">
        <f t="shared" si="64"/>
        <v>0</v>
      </c>
      <c r="T95" s="1">
        <f t="shared" si="65"/>
        <v>0</v>
      </c>
      <c r="U95" s="9">
        <f t="shared" si="66"/>
        <v>0</v>
      </c>
      <c r="V95" s="9">
        <f t="shared" si="67"/>
        <v>0</v>
      </c>
      <c r="W95" s="1">
        <f t="shared" si="68"/>
        <v>0</v>
      </c>
      <c r="X95" s="9">
        <f t="shared" si="76"/>
        <v>0</v>
      </c>
      <c r="Y95" s="10">
        <f t="shared" si="77"/>
        <v>0</v>
      </c>
      <c r="Z95" s="10">
        <f t="shared" si="78"/>
        <v>0</v>
      </c>
      <c r="AA95" s="9">
        <f t="shared" si="79"/>
        <v>0</v>
      </c>
      <c r="AB95" s="47" t="e">
        <f t="shared" si="69"/>
        <v>#DIV/0!</v>
      </c>
      <c r="AC95" s="7">
        <f t="shared" si="70"/>
        <v>0</v>
      </c>
      <c r="AD95" s="44">
        <f t="shared" si="71"/>
        <v>0</v>
      </c>
      <c r="AE95" s="44">
        <f t="shared" si="72"/>
        <v>0</v>
      </c>
      <c r="AF95" s="44">
        <f t="shared" si="80"/>
        <v>0</v>
      </c>
      <c r="AG95" s="44">
        <f>'1 Krautuve'!AG95</f>
        <v>0</v>
      </c>
      <c r="AH95" s="61"/>
    </row>
    <row r="96" spans="2:34" x14ac:dyDescent="0.25">
      <c r="B96" s="26" t="s">
        <v>79</v>
      </c>
      <c r="C96" s="6">
        <v>385</v>
      </c>
      <c r="D96" s="25">
        <f t="shared" si="52"/>
        <v>385</v>
      </c>
      <c r="E96" s="25">
        <f t="shared" si="53"/>
        <v>516</v>
      </c>
      <c r="F96" s="2">
        <f t="shared" si="54"/>
        <v>1.1531007751937985</v>
      </c>
      <c r="G96" s="3">
        <f t="shared" si="55"/>
        <v>443.94379844961242</v>
      </c>
      <c r="H96" s="3">
        <f t="shared" si="56"/>
        <v>34.593023255813954</v>
      </c>
      <c r="I96" s="3">
        <f t="shared" si="73"/>
        <v>887.88759689922483</v>
      </c>
      <c r="J96" s="3">
        <f t="shared" si="74"/>
        <v>69.186046511627907</v>
      </c>
      <c r="K96" s="4">
        <f t="shared" si="57"/>
        <v>255711.62790697676</v>
      </c>
      <c r="L96" s="4">
        <f t="shared" si="58"/>
        <v>19925.581395348836</v>
      </c>
      <c r="M96" s="7">
        <f t="shared" si="59"/>
        <v>0</v>
      </c>
      <c r="N96" s="7">
        <f t="shared" si="60"/>
        <v>0</v>
      </c>
      <c r="O96" s="7">
        <f t="shared" si="61"/>
        <v>0</v>
      </c>
      <c r="P96" s="7">
        <f t="shared" si="75"/>
        <v>0</v>
      </c>
      <c r="Q96" s="9">
        <f t="shared" si="62"/>
        <v>0</v>
      </c>
      <c r="R96" s="9">
        <f t="shared" si="63"/>
        <v>0</v>
      </c>
      <c r="S96" s="9">
        <f t="shared" si="64"/>
        <v>0</v>
      </c>
      <c r="T96" s="1">
        <f t="shared" si="65"/>
        <v>0</v>
      </c>
      <c r="U96" s="9">
        <f t="shared" si="66"/>
        <v>0</v>
      </c>
      <c r="V96" s="9">
        <f t="shared" si="67"/>
        <v>0</v>
      </c>
      <c r="W96" s="1">
        <f t="shared" si="68"/>
        <v>0</v>
      </c>
      <c r="X96" s="9">
        <f t="shared" si="76"/>
        <v>0</v>
      </c>
      <c r="Y96" s="10">
        <f t="shared" si="77"/>
        <v>0</v>
      </c>
      <c r="Z96" s="10">
        <f t="shared" si="78"/>
        <v>0</v>
      </c>
      <c r="AA96" s="9">
        <f t="shared" si="79"/>
        <v>0</v>
      </c>
      <c r="AB96" s="47" t="e">
        <f t="shared" si="69"/>
        <v>#DIV/0!</v>
      </c>
      <c r="AC96" s="7">
        <f t="shared" si="70"/>
        <v>0</v>
      </c>
      <c r="AD96" s="44">
        <f t="shared" si="71"/>
        <v>0</v>
      </c>
      <c r="AE96" s="44">
        <f t="shared" si="72"/>
        <v>0</v>
      </c>
      <c r="AF96" s="44">
        <f t="shared" si="80"/>
        <v>0</v>
      </c>
      <c r="AG96" s="44">
        <f>'1 Krautuve'!AG96</f>
        <v>0</v>
      </c>
      <c r="AH96" s="61"/>
    </row>
    <row r="97" spans="2:34" x14ac:dyDescent="0.25">
      <c r="B97" s="26" t="s">
        <v>80</v>
      </c>
      <c r="C97" s="6">
        <v>390</v>
      </c>
      <c r="D97" s="25">
        <f t="shared" si="52"/>
        <v>390</v>
      </c>
      <c r="E97" s="25">
        <f t="shared" si="53"/>
        <v>521</v>
      </c>
      <c r="F97" s="2">
        <f t="shared" si="54"/>
        <v>1.1420345489443378</v>
      </c>
      <c r="G97" s="3">
        <f t="shared" si="55"/>
        <v>445.39347408829173</v>
      </c>
      <c r="H97" s="3">
        <f t="shared" si="56"/>
        <v>34.261036468330133</v>
      </c>
      <c r="I97" s="3">
        <f t="shared" si="73"/>
        <v>890.78694817658345</v>
      </c>
      <c r="J97" s="3">
        <f t="shared" si="74"/>
        <v>68.522072936660265</v>
      </c>
      <c r="K97" s="4">
        <f t="shared" si="57"/>
        <v>256546.64107485604</v>
      </c>
      <c r="L97" s="4">
        <f t="shared" si="58"/>
        <v>19734.357005758156</v>
      </c>
      <c r="M97" s="7">
        <f t="shared" si="59"/>
        <v>0</v>
      </c>
      <c r="N97" s="7">
        <f t="shared" si="60"/>
        <v>0</v>
      </c>
      <c r="O97" s="7">
        <f t="shared" si="61"/>
        <v>0</v>
      </c>
      <c r="P97" s="7">
        <f t="shared" si="75"/>
        <v>0</v>
      </c>
      <c r="Q97" s="9">
        <f t="shared" si="62"/>
        <v>0</v>
      </c>
      <c r="R97" s="9">
        <f t="shared" si="63"/>
        <v>0</v>
      </c>
      <c r="S97" s="9">
        <f t="shared" si="64"/>
        <v>0</v>
      </c>
      <c r="T97" s="1">
        <f t="shared" si="65"/>
        <v>0</v>
      </c>
      <c r="U97" s="9">
        <f t="shared" si="66"/>
        <v>0</v>
      </c>
      <c r="V97" s="9">
        <f t="shared" si="67"/>
        <v>0</v>
      </c>
      <c r="W97" s="1">
        <f t="shared" si="68"/>
        <v>0</v>
      </c>
      <c r="X97" s="9">
        <f t="shared" si="76"/>
        <v>0</v>
      </c>
      <c r="Y97" s="10">
        <f t="shared" si="77"/>
        <v>0</v>
      </c>
      <c r="Z97" s="10">
        <f t="shared" si="78"/>
        <v>0</v>
      </c>
      <c r="AA97" s="9">
        <f t="shared" si="79"/>
        <v>0</v>
      </c>
      <c r="AB97" s="47" t="e">
        <f t="shared" si="69"/>
        <v>#DIV/0!</v>
      </c>
      <c r="AC97" s="7">
        <f t="shared" si="70"/>
        <v>0</v>
      </c>
      <c r="AD97" s="44">
        <f t="shared" si="71"/>
        <v>0</v>
      </c>
      <c r="AE97" s="44">
        <f t="shared" si="72"/>
        <v>0</v>
      </c>
      <c r="AF97" s="44">
        <f t="shared" si="80"/>
        <v>0</v>
      </c>
      <c r="AG97" s="44">
        <f>'1 Krautuve'!AG97</f>
        <v>0</v>
      </c>
      <c r="AH97" s="61"/>
    </row>
    <row r="98" spans="2:34" x14ac:dyDescent="0.25">
      <c r="B98" s="26" t="s">
        <v>81</v>
      </c>
      <c r="C98" s="6">
        <v>395</v>
      </c>
      <c r="D98" s="25">
        <f t="shared" ref="D98:D129" si="81">60/(1/(C98/$D$6))</f>
        <v>395</v>
      </c>
      <c r="E98" s="25">
        <f t="shared" si="53"/>
        <v>526</v>
      </c>
      <c r="F98" s="2">
        <f t="shared" si="54"/>
        <v>1.1311787072243347</v>
      </c>
      <c r="G98" s="3">
        <f t="shared" si="55"/>
        <v>446.81558935361221</v>
      </c>
      <c r="H98" s="3">
        <f t="shared" si="56"/>
        <v>33.935361216730037</v>
      </c>
      <c r="I98" s="3">
        <f t="shared" si="73"/>
        <v>893.63117870722442</v>
      </c>
      <c r="J98" s="3">
        <f t="shared" si="74"/>
        <v>67.870722433460074</v>
      </c>
      <c r="K98" s="4">
        <f t="shared" si="57"/>
        <v>257365.77946768064</v>
      </c>
      <c r="L98" s="4">
        <f t="shared" si="58"/>
        <v>19546.768060836501</v>
      </c>
      <c r="M98" s="7">
        <f t="shared" si="59"/>
        <v>0</v>
      </c>
      <c r="N98" s="7">
        <f t="shared" si="60"/>
        <v>0</v>
      </c>
      <c r="O98" s="7">
        <f t="shared" si="61"/>
        <v>0</v>
      </c>
      <c r="P98" s="7">
        <f t="shared" si="75"/>
        <v>0</v>
      </c>
      <c r="Q98" s="9">
        <f t="shared" si="62"/>
        <v>0</v>
      </c>
      <c r="R98" s="9">
        <f t="shared" si="63"/>
        <v>0</v>
      </c>
      <c r="S98" s="9">
        <f t="shared" si="64"/>
        <v>0</v>
      </c>
      <c r="T98" s="1">
        <f t="shared" si="65"/>
        <v>0</v>
      </c>
      <c r="U98" s="9">
        <f t="shared" si="66"/>
        <v>0</v>
      </c>
      <c r="V98" s="9">
        <f t="shared" si="67"/>
        <v>0</v>
      </c>
      <c r="W98" s="1">
        <f t="shared" si="68"/>
        <v>0</v>
      </c>
      <c r="X98" s="9">
        <f t="shared" si="76"/>
        <v>0</v>
      </c>
      <c r="Y98" s="10">
        <f t="shared" si="77"/>
        <v>0</v>
      </c>
      <c r="Z98" s="10">
        <f t="shared" si="78"/>
        <v>0</v>
      </c>
      <c r="AA98" s="9">
        <f t="shared" si="79"/>
        <v>0</v>
      </c>
      <c r="AB98" s="47" t="e">
        <f t="shared" si="69"/>
        <v>#DIV/0!</v>
      </c>
      <c r="AC98" s="7">
        <f t="shared" si="70"/>
        <v>0</v>
      </c>
      <c r="AD98" s="44">
        <f t="shared" si="71"/>
        <v>0</v>
      </c>
      <c r="AE98" s="44">
        <f t="shared" si="72"/>
        <v>0</v>
      </c>
      <c r="AF98" s="44">
        <f t="shared" si="80"/>
        <v>0</v>
      </c>
      <c r="AG98" s="44">
        <f>'1 Krautuve'!AG98</f>
        <v>0</v>
      </c>
      <c r="AH98" s="61"/>
    </row>
    <row r="99" spans="2:34" x14ac:dyDescent="0.25">
      <c r="B99" s="26" t="s">
        <v>82</v>
      </c>
      <c r="C99" s="6">
        <v>400</v>
      </c>
      <c r="D99" s="25">
        <f t="shared" si="81"/>
        <v>400</v>
      </c>
      <c r="E99" s="25">
        <f t="shared" si="53"/>
        <v>531</v>
      </c>
      <c r="F99" s="2">
        <f t="shared" si="54"/>
        <v>1.1205273069679849</v>
      </c>
      <c r="G99" s="3">
        <f t="shared" si="55"/>
        <v>448.21092278719397</v>
      </c>
      <c r="H99" s="3">
        <f t="shared" si="56"/>
        <v>33.615819209039543</v>
      </c>
      <c r="I99" s="3">
        <f t="shared" si="73"/>
        <v>896.42184557438793</v>
      </c>
      <c r="J99" s="3">
        <f t="shared" si="74"/>
        <v>67.231638418079086</v>
      </c>
      <c r="K99" s="4">
        <f t="shared" si="57"/>
        <v>258169.49152542371</v>
      </c>
      <c r="L99" s="4">
        <f t="shared" si="58"/>
        <v>19362.711864406778</v>
      </c>
      <c r="M99" s="7">
        <f t="shared" si="59"/>
        <v>0</v>
      </c>
      <c r="N99" s="7">
        <f t="shared" si="60"/>
        <v>0</v>
      </c>
      <c r="O99" s="7">
        <f t="shared" si="61"/>
        <v>0</v>
      </c>
      <c r="P99" s="7">
        <f t="shared" si="75"/>
        <v>0</v>
      </c>
      <c r="Q99" s="9">
        <f t="shared" si="62"/>
        <v>0</v>
      </c>
      <c r="R99" s="9">
        <f t="shared" si="63"/>
        <v>0</v>
      </c>
      <c r="S99" s="9">
        <f t="shared" si="64"/>
        <v>0</v>
      </c>
      <c r="T99" s="1">
        <f t="shared" si="65"/>
        <v>0</v>
      </c>
      <c r="U99" s="9">
        <f t="shared" si="66"/>
        <v>0</v>
      </c>
      <c r="V99" s="9">
        <f t="shared" si="67"/>
        <v>0</v>
      </c>
      <c r="W99" s="1">
        <f t="shared" si="68"/>
        <v>0</v>
      </c>
      <c r="X99" s="9">
        <f t="shared" si="76"/>
        <v>0</v>
      </c>
      <c r="Y99" s="10">
        <f t="shared" si="77"/>
        <v>0</v>
      </c>
      <c r="Z99" s="10">
        <f t="shared" si="78"/>
        <v>0</v>
      </c>
      <c r="AA99" s="9">
        <f t="shared" si="79"/>
        <v>0</v>
      </c>
      <c r="AB99" s="47" t="e">
        <f t="shared" si="69"/>
        <v>#DIV/0!</v>
      </c>
      <c r="AC99" s="7">
        <f t="shared" si="70"/>
        <v>0</v>
      </c>
      <c r="AD99" s="44">
        <f t="shared" si="71"/>
        <v>0</v>
      </c>
      <c r="AE99" s="44">
        <f t="shared" si="72"/>
        <v>0</v>
      </c>
      <c r="AF99" s="44">
        <f t="shared" si="80"/>
        <v>0</v>
      </c>
      <c r="AG99" s="44">
        <f>'1 Krautuve'!AG99</f>
        <v>0</v>
      </c>
      <c r="AH99" s="61"/>
    </row>
    <row r="100" spans="2:34" x14ac:dyDescent="0.25">
      <c r="B100" s="26" t="s">
        <v>83</v>
      </c>
      <c r="C100" s="6">
        <v>405</v>
      </c>
      <c r="D100" s="25">
        <f t="shared" si="81"/>
        <v>405</v>
      </c>
      <c r="E100" s="25">
        <f t="shared" si="53"/>
        <v>536</v>
      </c>
      <c r="F100" s="2">
        <f t="shared" si="54"/>
        <v>1.1100746268656716</v>
      </c>
      <c r="G100" s="3">
        <f t="shared" si="55"/>
        <v>449.58022388059698</v>
      </c>
      <c r="H100" s="3">
        <f t="shared" si="56"/>
        <v>33.302238805970148</v>
      </c>
      <c r="I100" s="3">
        <f t="shared" si="73"/>
        <v>899.16044776119395</v>
      </c>
      <c r="J100" s="3">
        <f t="shared" si="74"/>
        <v>66.604477611940297</v>
      </c>
      <c r="K100" s="4">
        <f t="shared" si="57"/>
        <v>258958.20895522385</v>
      </c>
      <c r="L100" s="4">
        <f t="shared" si="58"/>
        <v>19182.089552238805</v>
      </c>
      <c r="M100" s="7">
        <f t="shared" si="59"/>
        <v>0</v>
      </c>
      <c r="N100" s="7">
        <f t="shared" si="60"/>
        <v>0</v>
      </c>
      <c r="O100" s="7">
        <f t="shared" si="61"/>
        <v>0</v>
      </c>
      <c r="P100" s="7">
        <f t="shared" si="75"/>
        <v>0</v>
      </c>
      <c r="Q100" s="9">
        <f t="shared" si="62"/>
        <v>0</v>
      </c>
      <c r="R100" s="9">
        <f t="shared" si="63"/>
        <v>0</v>
      </c>
      <c r="S100" s="9">
        <f t="shared" si="64"/>
        <v>0</v>
      </c>
      <c r="T100" s="1">
        <f t="shared" si="65"/>
        <v>0</v>
      </c>
      <c r="U100" s="9">
        <f t="shared" si="66"/>
        <v>0</v>
      </c>
      <c r="V100" s="9">
        <f t="shared" si="67"/>
        <v>0</v>
      </c>
      <c r="W100" s="1">
        <f t="shared" si="68"/>
        <v>0</v>
      </c>
      <c r="X100" s="9">
        <f t="shared" si="76"/>
        <v>0</v>
      </c>
      <c r="Y100" s="10">
        <f t="shared" si="77"/>
        <v>0</v>
      </c>
      <c r="Z100" s="10">
        <f t="shared" si="78"/>
        <v>0</v>
      </c>
      <c r="AA100" s="9">
        <f t="shared" si="79"/>
        <v>0</v>
      </c>
      <c r="AB100" s="47" t="e">
        <f t="shared" si="69"/>
        <v>#DIV/0!</v>
      </c>
      <c r="AC100" s="7">
        <f t="shared" si="70"/>
        <v>0</v>
      </c>
      <c r="AD100" s="44">
        <f t="shared" si="71"/>
        <v>0</v>
      </c>
      <c r="AE100" s="44">
        <f t="shared" si="72"/>
        <v>0</v>
      </c>
      <c r="AF100" s="44">
        <f t="shared" si="80"/>
        <v>0</v>
      </c>
      <c r="AG100" s="44">
        <f>'1 Krautuve'!AG100</f>
        <v>0</v>
      </c>
      <c r="AH100" s="61"/>
    </row>
    <row r="101" spans="2:34" x14ac:dyDescent="0.25">
      <c r="B101" s="26" t="s">
        <v>84</v>
      </c>
      <c r="C101" s="6">
        <v>410</v>
      </c>
      <c r="D101" s="25">
        <f t="shared" si="81"/>
        <v>409.99999999999994</v>
      </c>
      <c r="E101" s="25">
        <f t="shared" si="53"/>
        <v>541</v>
      </c>
      <c r="F101" s="2">
        <f t="shared" si="54"/>
        <v>1.0998151571164509</v>
      </c>
      <c r="G101" s="3">
        <f t="shared" si="55"/>
        <v>450.92421441774491</v>
      </c>
      <c r="H101" s="3">
        <f t="shared" si="56"/>
        <v>32.994454713493525</v>
      </c>
      <c r="I101" s="3">
        <f t="shared" si="73"/>
        <v>901.84842883548981</v>
      </c>
      <c r="J101" s="3">
        <f t="shared" si="74"/>
        <v>65.98890942698705</v>
      </c>
      <c r="K101" s="4">
        <f t="shared" si="57"/>
        <v>259732.34750462108</v>
      </c>
      <c r="L101" s="4">
        <f t="shared" si="58"/>
        <v>19004.805914972269</v>
      </c>
      <c r="M101" s="7">
        <f t="shared" si="59"/>
        <v>0</v>
      </c>
      <c r="N101" s="7">
        <f t="shared" si="60"/>
        <v>0</v>
      </c>
      <c r="O101" s="7">
        <f t="shared" si="61"/>
        <v>0</v>
      </c>
      <c r="P101" s="7">
        <f t="shared" si="75"/>
        <v>0</v>
      </c>
      <c r="Q101" s="9">
        <f t="shared" si="62"/>
        <v>0</v>
      </c>
      <c r="R101" s="9">
        <f t="shared" si="63"/>
        <v>0</v>
      </c>
      <c r="S101" s="9">
        <f t="shared" si="64"/>
        <v>0</v>
      </c>
      <c r="T101" s="1">
        <f t="shared" si="65"/>
        <v>0</v>
      </c>
      <c r="U101" s="9">
        <f t="shared" si="66"/>
        <v>0</v>
      </c>
      <c r="V101" s="9">
        <f t="shared" si="67"/>
        <v>0</v>
      </c>
      <c r="W101" s="1">
        <f t="shared" si="68"/>
        <v>0</v>
      </c>
      <c r="X101" s="9">
        <f t="shared" si="76"/>
        <v>0</v>
      </c>
      <c r="Y101" s="10">
        <f t="shared" si="77"/>
        <v>0</v>
      </c>
      <c r="Z101" s="10">
        <f t="shared" si="78"/>
        <v>0</v>
      </c>
      <c r="AA101" s="9">
        <f t="shared" si="79"/>
        <v>0</v>
      </c>
      <c r="AB101" s="47" t="e">
        <f t="shared" si="69"/>
        <v>#DIV/0!</v>
      </c>
      <c r="AC101" s="7">
        <f t="shared" si="70"/>
        <v>0</v>
      </c>
      <c r="AD101" s="44">
        <f t="shared" si="71"/>
        <v>0</v>
      </c>
      <c r="AE101" s="44">
        <f t="shared" si="72"/>
        <v>0</v>
      </c>
      <c r="AF101" s="44">
        <f t="shared" si="80"/>
        <v>0</v>
      </c>
      <c r="AG101" s="44">
        <f>'1 Krautuve'!AG101</f>
        <v>0</v>
      </c>
      <c r="AH101" s="61"/>
    </row>
    <row r="102" spans="2:34" x14ac:dyDescent="0.25">
      <c r="B102" s="26" t="s">
        <v>85</v>
      </c>
      <c r="C102" s="6">
        <v>415</v>
      </c>
      <c r="D102" s="25">
        <f t="shared" si="81"/>
        <v>415</v>
      </c>
      <c r="E102" s="25">
        <f t="shared" si="53"/>
        <v>546</v>
      </c>
      <c r="F102" s="2">
        <f t="shared" si="54"/>
        <v>1.0897435897435896</v>
      </c>
      <c r="G102" s="3">
        <f t="shared" si="55"/>
        <v>452.24358974358972</v>
      </c>
      <c r="H102" s="3">
        <f t="shared" si="56"/>
        <v>32.692307692307686</v>
      </c>
      <c r="I102" s="3">
        <f t="shared" si="73"/>
        <v>904.48717948717945</v>
      </c>
      <c r="J102" s="3">
        <f t="shared" si="74"/>
        <v>65.384615384615373</v>
      </c>
      <c r="K102" s="4">
        <f t="shared" si="57"/>
        <v>260492.30769230769</v>
      </c>
      <c r="L102" s="4">
        <f t="shared" si="58"/>
        <v>18830.769230769227</v>
      </c>
      <c r="M102" s="7">
        <f t="shared" si="59"/>
        <v>0</v>
      </c>
      <c r="N102" s="7">
        <f t="shared" si="60"/>
        <v>0</v>
      </c>
      <c r="O102" s="7">
        <f t="shared" si="61"/>
        <v>0</v>
      </c>
      <c r="P102" s="7">
        <f t="shared" si="75"/>
        <v>0</v>
      </c>
      <c r="Q102" s="9">
        <f t="shared" si="62"/>
        <v>0</v>
      </c>
      <c r="R102" s="9">
        <f t="shared" si="63"/>
        <v>0</v>
      </c>
      <c r="S102" s="9">
        <f t="shared" si="64"/>
        <v>0</v>
      </c>
      <c r="T102" s="1">
        <f t="shared" si="65"/>
        <v>0</v>
      </c>
      <c r="U102" s="9">
        <f t="shared" si="66"/>
        <v>0</v>
      </c>
      <c r="V102" s="9">
        <f t="shared" si="67"/>
        <v>0</v>
      </c>
      <c r="W102" s="1">
        <f t="shared" si="68"/>
        <v>0</v>
      </c>
      <c r="X102" s="9">
        <f t="shared" si="76"/>
        <v>0</v>
      </c>
      <c r="Y102" s="10">
        <f t="shared" si="77"/>
        <v>0</v>
      </c>
      <c r="Z102" s="10">
        <f t="shared" si="78"/>
        <v>0</v>
      </c>
      <c r="AA102" s="9">
        <f t="shared" si="79"/>
        <v>0</v>
      </c>
      <c r="AB102" s="47" t="e">
        <f t="shared" si="69"/>
        <v>#DIV/0!</v>
      </c>
      <c r="AC102" s="7">
        <f t="shared" si="70"/>
        <v>0</v>
      </c>
      <c r="AD102" s="44">
        <f t="shared" si="71"/>
        <v>0</v>
      </c>
      <c r="AE102" s="44">
        <f t="shared" si="72"/>
        <v>0</v>
      </c>
      <c r="AF102" s="44">
        <f t="shared" si="80"/>
        <v>0</v>
      </c>
      <c r="AG102" s="44">
        <f>'1 Krautuve'!AG102</f>
        <v>0</v>
      </c>
      <c r="AH102" s="61"/>
    </row>
    <row r="103" spans="2:34" x14ac:dyDescent="0.25">
      <c r="B103" s="26" t="s">
        <v>86</v>
      </c>
      <c r="C103" s="6">
        <v>420</v>
      </c>
      <c r="D103" s="25">
        <f t="shared" si="81"/>
        <v>420</v>
      </c>
      <c r="E103" s="25">
        <f t="shared" si="53"/>
        <v>551</v>
      </c>
      <c r="F103" s="2">
        <f t="shared" si="54"/>
        <v>1.0798548094373865</v>
      </c>
      <c r="G103" s="3">
        <f t="shared" si="55"/>
        <v>453.53901996370234</v>
      </c>
      <c r="H103" s="3">
        <f t="shared" si="56"/>
        <v>32.395644283121598</v>
      </c>
      <c r="I103" s="3">
        <f t="shared" si="73"/>
        <v>907.07803992740469</v>
      </c>
      <c r="J103" s="3">
        <f t="shared" si="74"/>
        <v>64.791288566243196</v>
      </c>
      <c r="K103" s="4">
        <f t="shared" si="57"/>
        <v>261238.47549909254</v>
      </c>
      <c r="L103" s="4">
        <f t="shared" si="58"/>
        <v>18659.891107078041</v>
      </c>
      <c r="M103" s="7">
        <f t="shared" si="59"/>
        <v>0</v>
      </c>
      <c r="N103" s="7">
        <f t="shared" si="60"/>
        <v>0</v>
      </c>
      <c r="O103" s="7">
        <f t="shared" si="61"/>
        <v>0</v>
      </c>
      <c r="P103" s="7">
        <f t="shared" si="75"/>
        <v>0</v>
      </c>
      <c r="Q103" s="9">
        <f t="shared" si="62"/>
        <v>0</v>
      </c>
      <c r="R103" s="9">
        <f t="shared" si="63"/>
        <v>0</v>
      </c>
      <c r="S103" s="9">
        <f t="shared" si="64"/>
        <v>0</v>
      </c>
      <c r="T103" s="1">
        <f t="shared" si="65"/>
        <v>0</v>
      </c>
      <c r="U103" s="9">
        <f t="shared" si="66"/>
        <v>0</v>
      </c>
      <c r="V103" s="9">
        <f t="shared" si="67"/>
        <v>0</v>
      </c>
      <c r="W103" s="1">
        <f t="shared" si="68"/>
        <v>0</v>
      </c>
      <c r="X103" s="9">
        <f t="shared" si="76"/>
        <v>0</v>
      </c>
      <c r="Y103" s="10">
        <f t="shared" si="77"/>
        <v>0</v>
      </c>
      <c r="Z103" s="10">
        <f t="shared" si="78"/>
        <v>0</v>
      </c>
      <c r="AA103" s="9">
        <f t="shared" si="79"/>
        <v>0</v>
      </c>
      <c r="AB103" s="47" t="e">
        <f t="shared" si="69"/>
        <v>#DIV/0!</v>
      </c>
      <c r="AC103" s="7">
        <f t="shared" si="70"/>
        <v>0</v>
      </c>
      <c r="AD103" s="44">
        <f t="shared" si="71"/>
        <v>0</v>
      </c>
      <c r="AE103" s="44">
        <f t="shared" si="72"/>
        <v>0</v>
      </c>
      <c r="AF103" s="44">
        <f t="shared" si="80"/>
        <v>0</v>
      </c>
      <c r="AG103" s="44">
        <f>'1 Krautuve'!AG103</f>
        <v>0</v>
      </c>
      <c r="AH103" s="61"/>
    </row>
    <row r="104" spans="2:34" x14ac:dyDescent="0.25">
      <c r="B104" s="26" t="s">
        <v>87</v>
      </c>
      <c r="C104" s="6">
        <v>425</v>
      </c>
      <c r="D104" s="25">
        <f t="shared" si="81"/>
        <v>425</v>
      </c>
      <c r="E104" s="25">
        <f t="shared" si="53"/>
        <v>556</v>
      </c>
      <c r="F104" s="2">
        <f t="shared" si="54"/>
        <v>1.0701438848920863</v>
      </c>
      <c r="G104" s="3">
        <f t="shared" si="55"/>
        <v>454.81115107913672</v>
      </c>
      <c r="H104" s="3">
        <f t="shared" si="56"/>
        <v>32.10431654676259</v>
      </c>
      <c r="I104" s="3">
        <f t="shared" si="73"/>
        <v>909.62230215827344</v>
      </c>
      <c r="J104" s="3">
        <f t="shared" si="74"/>
        <v>64.208633093525179</v>
      </c>
      <c r="K104" s="4">
        <f t="shared" si="57"/>
        <v>261971.22302158276</v>
      </c>
      <c r="L104" s="4">
        <f t="shared" si="58"/>
        <v>18492.08633093525</v>
      </c>
      <c r="M104" s="7">
        <f t="shared" si="59"/>
        <v>0</v>
      </c>
      <c r="N104" s="7">
        <f t="shared" si="60"/>
        <v>0</v>
      </c>
      <c r="O104" s="7">
        <f t="shared" si="61"/>
        <v>0</v>
      </c>
      <c r="P104" s="7">
        <f t="shared" si="75"/>
        <v>0</v>
      </c>
      <c r="Q104" s="9">
        <f t="shared" si="62"/>
        <v>0</v>
      </c>
      <c r="R104" s="9">
        <f t="shared" si="63"/>
        <v>0</v>
      </c>
      <c r="S104" s="9">
        <f t="shared" si="64"/>
        <v>0</v>
      </c>
      <c r="T104" s="1">
        <f t="shared" si="65"/>
        <v>0</v>
      </c>
      <c r="U104" s="9">
        <f t="shared" si="66"/>
        <v>0</v>
      </c>
      <c r="V104" s="9">
        <f t="shared" si="67"/>
        <v>0</v>
      </c>
      <c r="W104" s="1">
        <f t="shared" si="68"/>
        <v>0</v>
      </c>
      <c r="X104" s="9">
        <f t="shared" si="76"/>
        <v>0</v>
      </c>
      <c r="Y104" s="10">
        <f t="shared" si="77"/>
        <v>0</v>
      </c>
      <c r="Z104" s="10">
        <f t="shared" si="78"/>
        <v>0</v>
      </c>
      <c r="AA104" s="9">
        <f t="shared" si="79"/>
        <v>0</v>
      </c>
      <c r="AB104" s="47" t="e">
        <f t="shared" si="69"/>
        <v>#DIV/0!</v>
      </c>
      <c r="AC104" s="7">
        <f t="shared" si="70"/>
        <v>0</v>
      </c>
      <c r="AD104" s="44">
        <f t="shared" si="71"/>
        <v>0</v>
      </c>
      <c r="AE104" s="44">
        <f t="shared" si="72"/>
        <v>0</v>
      </c>
      <c r="AF104" s="44">
        <f t="shared" si="80"/>
        <v>0</v>
      </c>
      <c r="AG104" s="44">
        <f>'1 Krautuve'!AG104</f>
        <v>0</v>
      </c>
      <c r="AH104" s="61"/>
    </row>
    <row r="105" spans="2:34" x14ac:dyDescent="0.25">
      <c r="B105" s="26" t="s">
        <v>88</v>
      </c>
      <c r="C105" s="6">
        <v>430</v>
      </c>
      <c r="D105" s="25">
        <f t="shared" si="81"/>
        <v>430</v>
      </c>
      <c r="E105" s="25">
        <f t="shared" si="53"/>
        <v>561</v>
      </c>
      <c r="F105" s="2">
        <f t="shared" si="54"/>
        <v>1.0606060606060606</v>
      </c>
      <c r="G105" s="3">
        <f t="shared" si="55"/>
        <v>456.06060606060606</v>
      </c>
      <c r="H105" s="3">
        <f t="shared" si="56"/>
        <v>31.818181818181817</v>
      </c>
      <c r="I105" s="3">
        <f t="shared" si="73"/>
        <v>912.12121212121212</v>
      </c>
      <c r="J105" s="3">
        <f t="shared" si="74"/>
        <v>63.636363636363633</v>
      </c>
      <c r="K105" s="4">
        <f t="shared" si="57"/>
        <v>262690.90909090912</v>
      </c>
      <c r="L105" s="4">
        <f t="shared" si="58"/>
        <v>18327.272727272728</v>
      </c>
      <c r="M105" s="7">
        <f t="shared" si="59"/>
        <v>0</v>
      </c>
      <c r="N105" s="7">
        <f t="shared" si="60"/>
        <v>0</v>
      </c>
      <c r="O105" s="7">
        <f t="shared" si="61"/>
        <v>0</v>
      </c>
      <c r="P105" s="7">
        <f t="shared" si="75"/>
        <v>0</v>
      </c>
      <c r="Q105" s="9">
        <f t="shared" si="62"/>
        <v>0</v>
      </c>
      <c r="R105" s="9">
        <f t="shared" si="63"/>
        <v>0</v>
      </c>
      <c r="S105" s="9">
        <f t="shared" si="64"/>
        <v>0</v>
      </c>
      <c r="T105" s="1">
        <f t="shared" si="65"/>
        <v>0</v>
      </c>
      <c r="U105" s="9">
        <f t="shared" si="66"/>
        <v>0</v>
      </c>
      <c r="V105" s="9">
        <f t="shared" si="67"/>
        <v>0</v>
      </c>
      <c r="W105" s="1">
        <f t="shared" si="68"/>
        <v>0</v>
      </c>
      <c r="X105" s="9">
        <f t="shared" si="76"/>
        <v>0</v>
      </c>
      <c r="Y105" s="10">
        <f t="shared" si="77"/>
        <v>0</v>
      </c>
      <c r="Z105" s="10">
        <f t="shared" si="78"/>
        <v>0</v>
      </c>
      <c r="AA105" s="9">
        <f t="shared" si="79"/>
        <v>0</v>
      </c>
      <c r="AB105" s="47" t="e">
        <f t="shared" si="69"/>
        <v>#DIV/0!</v>
      </c>
      <c r="AC105" s="7">
        <f t="shared" si="70"/>
        <v>0</v>
      </c>
      <c r="AD105" s="44">
        <f t="shared" si="71"/>
        <v>0</v>
      </c>
      <c r="AE105" s="44">
        <f t="shared" si="72"/>
        <v>0</v>
      </c>
      <c r="AF105" s="44">
        <f t="shared" si="80"/>
        <v>0</v>
      </c>
      <c r="AG105" s="44">
        <f>'1 Krautuve'!AG105</f>
        <v>0</v>
      </c>
      <c r="AH105" s="61"/>
    </row>
    <row r="106" spans="2:34" x14ac:dyDescent="0.25">
      <c r="B106" s="26" t="s">
        <v>89</v>
      </c>
      <c r="C106" s="6">
        <v>435</v>
      </c>
      <c r="D106" s="25">
        <f t="shared" si="81"/>
        <v>435</v>
      </c>
      <c r="E106" s="25">
        <f t="shared" si="53"/>
        <v>566</v>
      </c>
      <c r="F106" s="2">
        <f t="shared" si="54"/>
        <v>1.0512367491166077</v>
      </c>
      <c r="G106" s="3">
        <f t="shared" si="55"/>
        <v>457.28798586572435</v>
      </c>
      <c r="H106" s="3">
        <f t="shared" si="56"/>
        <v>31.53710247349823</v>
      </c>
      <c r="I106" s="3">
        <f t="shared" si="73"/>
        <v>914.5759717314487</v>
      </c>
      <c r="J106" s="3">
        <f t="shared" si="74"/>
        <v>63.07420494699646</v>
      </c>
      <c r="K106" s="4">
        <f t="shared" si="57"/>
        <v>263397.87985865725</v>
      </c>
      <c r="L106" s="4">
        <f t="shared" si="58"/>
        <v>18165.371024734981</v>
      </c>
      <c r="M106" s="7">
        <f t="shared" si="59"/>
        <v>0</v>
      </c>
      <c r="N106" s="7">
        <f t="shared" si="60"/>
        <v>0</v>
      </c>
      <c r="O106" s="7">
        <f t="shared" si="61"/>
        <v>0</v>
      </c>
      <c r="P106" s="7">
        <f t="shared" si="75"/>
        <v>0</v>
      </c>
      <c r="Q106" s="9">
        <f t="shared" si="62"/>
        <v>0</v>
      </c>
      <c r="R106" s="9">
        <f t="shared" si="63"/>
        <v>0</v>
      </c>
      <c r="S106" s="9">
        <f t="shared" si="64"/>
        <v>0</v>
      </c>
      <c r="T106" s="1">
        <f t="shared" si="65"/>
        <v>0</v>
      </c>
      <c r="U106" s="9">
        <f t="shared" si="66"/>
        <v>0</v>
      </c>
      <c r="V106" s="9">
        <f t="shared" si="67"/>
        <v>0</v>
      </c>
      <c r="W106" s="1">
        <f t="shared" si="68"/>
        <v>0</v>
      </c>
      <c r="X106" s="9">
        <f t="shared" si="76"/>
        <v>0</v>
      </c>
      <c r="Y106" s="10">
        <f t="shared" si="77"/>
        <v>0</v>
      </c>
      <c r="Z106" s="10">
        <f t="shared" si="78"/>
        <v>0</v>
      </c>
      <c r="AA106" s="9">
        <f t="shared" si="79"/>
        <v>0</v>
      </c>
      <c r="AB106" s="47" t="e">
        <f t="shared" si="69"/>
        <v>#DIV/0!</v>
      </c>
      <c r="AC106" s="7">
        <f t="shared" si="70"/>
        <v>0</v>
      </c>
      <c r="AD106" s="44">
        <f t="shared" si="71"/>
        <v>0</v>
      </c>
      <c r="AE106" s="44">
        <f t="shared" si="72"/>
        <v>0</v>
      </c>
      <c r="AF106" s="44">
        <f t="shared" si="80"/>
        <v>0</v>
      </c>
      <c r="AG106" s="44">
        <f>'1 Krautuve'!AG106</f>
        <v>0</v>
      </c>
      <c r="AH106" s="61"/>
    </row>
    <row r="107" spans="2:34" x14ac:dyDescent="0.25">
      <c r="B107" s="26" t="s">
        <v>90</v>
      </c>
      <c r="C107" s="6">
        <v>440</v>
      </c>
      <c r="D107" s="25">
        <f t="shared" si="81"/>
        <v>439.99999999999994</v>
      </c>
      <c r="E107" s="25">
        <f t="shared" si="53"/>
        <v>571</v>
      </c>
      <c r="F107" s="2">
        <f t="shared" si="54"/>
        <v>1.042031523642732</v>
      </c>
      <c r="G107" s="3">
        <f t="shared" si="55"/>
        <v>458.49387040280209</v>
      </c>
      <c r="H107" s="3">
        <f t="shared" si="56"/>
        <v>31.260945709281959</v>
      </c>
      <c r="I107" s="3">
        <f t="shared" si="73"/>
        <v>916.98774080560418</v>
      </c>
      <c r="J107" s="3">
        <f t="shared" si="74"/>
        <v>62.521891418563918</v>
      </c>
      <c r="K107" s="4">
        <f t="shared" si="57"/>
        <v>264092.46935201401</v>
      </c>
      <c r="L107" s="4">
        <f t="shared" si="58"/>
        <v>18006.304728546409</v>
      </c>
      <c r="M107" s="7">
        <f t="shared" si="59"/>
        <v>0</v>
      </c>
      <c r="N107" s="7">
        <f t="shared" si="60"/>
        <v>0</v>
      </c>
      <c r="O107" s="7">
        <f t="shared" si="61"/>
        <v>0</v>
      </c>
      <c r="P107" s="7">
        <f t="shared" si="75"/>
        <v>0</v>
      </c>
      <c r="Q107" s="9">
        <f t="shared" si="62"/>
        <v>0</v>
      </c>
      <c r="R107" s="9">
        <f t="shared" si="63"/>
        <v>0</v>
      </c>
      <c r="S107" s="9">
        <f t="shared" si="64"/>
        <v>0</v>
      </c>
      <c r="T107" s="1">
        <f t="shared" si="65"/>
        <v>0</v>
      </c>
      <c r="U107" s="9">
        <f t="shared" si="66"/>
        <v>0</v>
      </c>
      <c r="V107" s="9">
        <f t="shared" si="67"/>
        <v>0</v>
      </c>
      <c r="W107" s="1">
        <f t="shared" si="68"/>
        <v>0</v>
      </c>
      <c r="X107" s="9">
        <f t="shared" si="76"/>
        <v>0</v>
      </c>
      <c r="Y107" s="10">
        <f t="shared" si="77"/>
        <v>0</v>
      </c>
      <c r="Z107" s="10">
        <f t="shared" si="78"/>
        <v>0</v>
      </c>
      <c r="AA107" s="9">
        <f t="shared" si="79"/>
        <v>0</v>
      </c>
      <c r="AB107" s="47" t="e">
        <f t="shared" si="69"/>
        <v>#DIV/0!</v>
      </c>
      <c r="AC107" s="7">
        <f t="shared" si="70"/>
        <v>0</v>
      </c>
      <c r="AD107" s="44">
        <f t="shared" si="71"/>
        <v>0</v>
      </c>
      <c r="AE107" s="44">
        <f t="shared" si="72"/>
        <v>0</v>
      </c>
      <c r="AF107" s="44">
        <f t="shared" si="80"/>
        <v>0</v>
      </c>
      <c r="AG107" s="44">
        <f>'1 Krautuve'!AG107</f>
        <v>0</v>
      </c>
      <c r="AH107" s="61"/>
    </row>
    <row r="108" spans="2:34" x14ac:dyDescent="0.25">
      <c r="B108" s="26" t="s">
        <v>91</v>
      </c>
      <c r="C108" s="6">
        <v>445</v>
      </c>
      <c r="D108" s="25">
        <f t="shared" si="81"/>
        <v>445</v>
      </c>
      <c r="E108" s="25">
        <f t="shared" si="53"/>
        <v>576</v>
      </c>
      <c r="F108" s="2">
        <f t="shared" si="54"/>
        <v>1.0329861111111112</v>
      </c>
      <c r="G108" s="3">
        <f t="shared" si="55"/>
        <v>459.67881944444446</v>
      </c>
      <c r="H108" s="3">
        <f t="shared" si="56"/>
        <v>30.989583333333336</v>
      </c>
      <c r="I108" s="3">
        <f t="shared" si="73"/>
        <v>919.35763888888891</v>
      </c>
      <c r="J108" s="3">
        <f t="shared" si="74"/>
        <v>61.979166666666671</v>
      </c>
      <c r="K108" s="4">
        <f t="shared" si="57"/>
        <v>264775</v>
      </c>
      <c r="L108" s="4">
        <f t="shared" si="58"/>
        <v>17850</v>
      </c>
      <c r="M108" s="7">
        <f t="shared" si="59"/>
        <v>0</v>
      </c>
      <c r="N108" s="7">
        <f t="shared" si="60"/>
        <v>0</v>
      </c>
      <c r="O108" s="7">
        <f t="shared" si="61"/>
        <v>0</v>
      </c>
      <c r="P108" s="7">
        <f t="shared" si="75"/>
        <v>0</v>
      </c>
      <c r="Q108" s="9">
        <f t="shared" si="62"/>
        <v>0</v>
      </c>
      <c r="R108" s="9">
        <f t="shared" si="63"/>
        <v>0</v>
      </c>
      <c r="S108" s="9">
        <f t="shared" si="64"/>
        <v>0</v>
      </c>
      <c r="T108" s="1">
        <f t="shared" si="65"/>
        <v>0</v>
      </c>
      <c r="U108" s="9">
        <f t="shared" si="66"/>
        <v>0</v>
      </c>
      <c r="V108" s="9">
        <f t="shared" si="67"/>
        <v>0</v>
      </c>
      <c r="W108" s="1">
        <f t="shared" si="68"/>
        <v>0</v>
      </c>
      <c r="X108" s="9">
        <f t="shared" si="76"/>
        <v>0</v>
      </c>
      <c r="Y108" s="10">
        <f t="shared" si="77"/>
        <v>0</v>
      </c>
      <c r="Z108" s="10">
        <f t="shared" si="78"/>
        <v>0</v>
      </c>
      <c r="AA108" s="9">
        <f t="shared" si="79"/>
        <v>0</v>
      </c>
      <c r="AB108" s="47" t="e">
        <f t="shared" si="69"/>
        <v>#DIV/0!</v>
      </c>
      <c r="AC108" s="7">
        <f t="shared" si="70"/>
        <v>0</v>
      </c>
      <c r="AD108" s="44">
        <f t="shared" si="71"/>
        <v>0</v>
      </c>
      <c r="AE108" s="44">
        <f t="shared" si="72"/>
        <v>0</v>
      </c>
      <c r="AF108" s="44">
        <f t="shared" si="80"/>
        <v>0</v>
      </c>
      <c r="AG108" s="44">
        <f>'1 Krautuve'!AG108</f>
        <v>0</v>
      </c>
      <c r="AH108" s="61"/>
    </row>
    <row r="109" spans="2:34" x14ac:dyDescent="0.25">
      <c r="B109" s="26" t="s">
        <v>92</v>
      </c>
      <c r="C109" s="6">
        <v>450</v>
      </c>
      <c r="D109" s="25">
        <f t="shared" si="81"/>
        <v>450</v>
      </c>
      <c r="E109" s="25">
        <f t="shared" si="53"/>
        <v>581</v>
      </c>
      <c r="F109" s="2">
        <f t="shared" si="54"/>
        <v>1.0240963855421688</v>
      </c>
      <c r="G109" s="3">
        <f t="shared" si="55"/>
        <v>460.84337349397595</v>
      </c>
      <c r="H109" s="3">
        <f t="shared" si="56"/>
        <v>30.722891566265062</v>
      </c>
      <c r="I109" s="3">
        <f t="shared" si="73"/>
        <v>921.68674698795189</v>
      </c>
      <c r="J109" s="3">
        <f t="shared" si="74"/>
        <v>61.445783132530124</v>
      </c>
      <c r="K109" s="4">
        <f t="shared" si="57"/>
        <v>265445.78313253017</v>
      </c>
      <c r="L109" s="4">
        <f t="shared" si="58"/>
        <v>17696.385542168675</v>
      </c>
      <c r="M109" s="7">
        <f t="shared" si="59"/>
        <v>0</v>
      </c>
      <c r="N109" s="7">
        <f t="shared" si="60"/>
        <v>0</v>
      </c>
      <c r="O109" s="7">
        <f t="shared" si="61"/>
        <v>0</v>
      </c>
      <c r="P109" s="7">
        <f t="shared" si="75"/>
        <v>0</v>
      </c>
      <c r="Q109" s="9">
        <f t="shared" si="62"/>
        <v>0</v>
      </c>
      <c r="R109" s="9">
        <f t="shared" si="63"/>
        <v>0</v>
      </c>
      <c r="S109" s="9">
        <f t="shared" si="64"/>
        <v>0</v>
      </c>
      <c r="T109" s="1">
        <f t="shared" si="65"/>
        <v>0</v>
      </c>
      <c r="U109" s="9">
        <f t="shared" si="66"/>
        <v>0</v>
      </c>
      <c r="V109" s="9">
        <f t="shared" si="67"/>
        <v>0</v>
      </c>
      <c r="W109" s="1">
        <f t="shared" si="68"/>
        <v>0</v>
      </c>
      <c r="X109" s="9">
        <f t="shared" si="76"/>
        <v>0</v>
      </c>
      <c r="Y109" s="10">
        <f t="shared" si="77"/>
        <v>0</v>
      </c>
      <c r="Z109" s="10">
        <f t="shared" si="78"/>
        <v>0</v>
      </c>
      <c r="AA109" s="9">
        <f t="shared" si="79"/>
        <v>0</v>
      </c>
      <c r="AB109" s="47" t="e">
        <f t="shared" si="69"/>
        <v>#DIV/0!</v>
      </c>
      <c r="AC109" s="7">
        <f t="shared" si="70"/>
        <v>0</v>
      </c>
      <c r="AD109" s="44">
        <f t="shared" si="71"/>
        <v>0</v>
      </c>
      <c r="AE109" s="44">
        <f t="shared" si="72"/>
        <v>0</v>
      </c>
      <c r="AF109" s="44">
        <f t="shared" si="80"/>
        <v>0</v>
      </c>
      <c r="AG109" s="44">
        <f>'1 Krautuve'!AG109</f>
        <v>0</v>
      </c>
      <c r="AH109" s="61"/>
    </row>
    <row r="110" spans="2:34" x14ac:dyDescent="0.25">
      <c r="B110" s="26" t="s">
        <v>93</v>
      </c>
      <c r="C110" s="6">
        <v>455</v>
      </c>
      <c r="D110" s="25">
        <f t="shared" si="81"/>
        <v>455</v>
      </c>
      <c r="E110" s="25">
        <f t="shared" si="53"/>
        <v>586</v>
      </c>
      <c r="F110" s="2">
        <f t="shared" si="54"/>
        <v>1.0153583617747439</v>
      </c>
      <c r="G110" s="3">
        <f t="shared" si="55"/>
        <v>461.9880546075085</v>
      </c>
      <c r="H110" s="3">
        <f t="shared" si="56"/>
        <v>30.460750853242317</v>
      </c>
      <c r="I110" s="3">
        <f t="shared" si="73"/>
        <v>923.976109215017</v>
      </c>
      <c r="J110" s="3">
        <f t="shared" si="74"/>
        <v>60.921501706484634</v>
      </c>
      <c r="K110" s="4">
        <f t="shared" si="57"/>
        <v>266105.11945392488</v>
      </c>
      <c r="L110" s="4">
        <f t="shared" si="58"/>
        <v>17545.392491467574</v>
      </c>
      <c r="M110" s="7">
        <f t="shared" si="59"/>
        <v>0</v>
      </c>
      <c r="N110" s="7">
        <f t="shared" si="60"/>
        <v>0</v>
      </c>
      <c r="O110" s="7">
        <f t="shared" si="61"/>
        <v>0</v>
      </c>
      <c r="P110" s="7">
        <f t="shared" si="75"/>
        <v>0</v>
      </c>
      <c r="Q110" s="9">
        <f t="shared" si="62"/>
        <v>0</v>
      </c>
      <c r="R110" s="9">
        <f t="shared" si="63"/>
        <v>0</v>
      </c>
      <c r="S110" s="9">
        <f t="shared" si="64"/>
        <v>0</v>
      </c>
      <c r="T110" s="1">
        <f t="shared" si="65"/>
        <v>0</v>
      </c>
      <c r="U110" s="9">
        <f t="shared" si="66"/>
        <v>0</v>
      </c>
      <c r="V110" s="9">
        <f t="shared" si="67"/>
        <v>0</v>
      </c>
      <c r="W110" s="1">
        <f t="shared" si="68"/>
        <v>0</v>
      </c>
      <c r="X110" s="9">
        <f t="shared" si="76"/>
        <v>0</v>
      </c>
      <c r="Y110" s="10">
        <f t="shared" si="77"/>
        <v>0</v>
      </c>
      <c r="Z110" s="10">
        <f t="shared" si="78"/>
        <v>0</v>
      </c>
      <c r="AA110" s="9">
        <f t="shared" si="79"/>
        <v>0</v>
      </c>
      <c r="AB110" s="47" t="e">
        <f t="shared" si="69"/>
        <v>#DIV/0!</v>
      </c>
      <c r="AC110" s="7">
        <f t="shared" si="70"/>
        <v>0</v>
      </c>
      <c r="AD110" s="44">
        <f t="shared" si="71"/>
        <v>0</v>
      </c>
      <c r="AE110" s="44">
        <f t="shared" si="72"/>
        <v>0</v>
      </c>
      <c r="AF110" s="44">
        <f t="shared" si="80"/>
        <v>0</v>
      </c>
      <c r="AG110" s="44">
        <f>'1 Krautuve'!AG110</f>
        <v>0</v>
      </c>
      <c r="AH110" s="61"/>
    </row>
    <row r="111" spans="2:34" x14ac:dyDescent="0.25">
      <c r="B111" s="26" t="s">
        <v>94</v>
      </c>
      <c r="C111" s="6">
        <v>460</v>
      </c>
      <c r="D111" s="25">
        <f t="shared" si="81"/>
        <v>460</v>
      </c>
      <c r="E111" s="25">
        <f t="shared" si="53"/>
        <v>591</v>
      </c>
      <c r="F111" s="2">
        <f t="shared" si="54"/>
        <v>1.0067681895093064</v>
      </c>
      <c r="G111" s="3">
        <f t="shared" si="55"/>
        <v>463.11336717428094</v>
      </c>
      <c r="H111" s="3">
        <f t="shared" si="56"/>
        <v>30.203045685279189</v>
      </c>
      <c r="I111" s="3">
        <f t="shared" si="73"/>
        <v>926.22673434856188</v>
      </c>
      <c r="J111" s="3">
        <f t="shared" si="74"/>
        <v>60.406091370558379</v>
      </c>
      <c r="K111" s="4">
        <f t="shared" si="57"/>
        <v>266753.29949238582</v>
      </c>
      <c r="L111" s="4">
        <f t="shared" si="58"/>
        <v>17396.954314720813</v>
      </c>
      <c r="M111" s="7">
        <f t="shared" si="59"/>
        <v>0</v>
      </c>
      <c r="N111" s="7">
        <f t="shared" si="60"/>
        <v>0</v>
      </c>
      <c r="O111" s="7">
        <f t="shared" si="61"/>
        <v>0</v>
      </c>
      <c r="P111" s="7">
        <f t="shared" si="75"/>
        <v>0</v>
      </c>
      <c r="Q111" s="9">
        <f t="shared" si="62"/>
        <v>0</v>
      </c>
      <c r="R111" s="9">
        <f t="shared" si="63"/>
        <v>0</v>
      </c>
      <c r="S111" s="9">
        <f t="shared" si="64"/>
        <v>0</v>
      </c>
      <c r="T111" s="1">
        <f t="shared" si="65"/>
        <v>0</v>
      </c>
      <c r="U111" s="9">
        <f t="shared" si="66"/>
        <v>0</v>
      </c>
      <c r="V111" s="9">
        <f t="shared" si="67"/>
        <v>0</v>
      </c>
      <c r="W111" s="1">
        <f t="shared" si="68"/>
        <v>0</v>
      </c>
      <c r="X111" s="9">
        <f t="shared" si="76"/>
        <v>0</v>
      </c>
      <c r="Y111" s="10">
        <f t="shared" si="77"/>
        <v>0</v>
      </c>
      <c r="Z111" s="10">
        <f t="shared" si="78"/>
        <v>0</v>
      </c>
      <c r="AA111" s="9">
        <f t="shared" si="79"/>
        <v>0</v>
      </c>
      <c r="AB111" s="47" t="e">
        <f t="shared" si="69"/>
        <v>#DIV/0!</v>
      </c>
      <c r="AC111" s="7">
        <f t="shared" si="70"/>
        <v>0</v>
      </c>
      <c r="AD111" s="44">
        <f t="shared" si="71"/>
        <v>0</v>
      </c>
      <c r="AE111" s="44">
        <f t="shared" si="72"/>
        <v>0</v>
      </c>
      <c r="AF111" s="44">
        <f t="shared" si="80"/>
        <v>0</v>
      </c>
      <c r="AG111" s="44">
        <f>'1 Krautuve'!AG111</f>
        <v>0</v>
      </c>
      <c r="AH111" s="61"/>
    </row>
    <row r="112" spans="2:34" x14ac:dyDescent="0.25">
      <c r="B112" s="26" t="s">
        <v>95</v>
      </c>
      <c r="C112" s="6">
        <v>465</v>
      </c>
      <c r="D112" s="25">
        <f t="shared" si="81"/>
        <v>465</v>
      </c>
      <c r="E112" s="25">
        <f t="shared" si="53"/>
        <v>596</v>
      </c>
      <c r="F112" s="2">
        <f t="shared" si="54"/>
        <v>0.99832214765100669</v>
      </c>
      <c r="G112" s="3">
        <f t="shared" si="55"/>
        <v>464.21979865771812</v>
      </c>
      <c r="H112" s="3">
        <f t="shared" si="56"/>
        <v>29.949664429530202</v>
      </c>
      <c r="I112" s="3">
        <f t="shared" si="73"/>
        <v>928.43959731543623</v>
      </c>
      <c r="J112" s="3">
        <f t="shared" si="74"/>
        <v>59.899328859060404</v>
      </c>
      <c r="K112" s="4">
        <f t="shared" si="57"/>
        <v>267390.60402684566</v>
      </c>
      <c r="L112" s="4">
        <f t="shared" si="58"/>
        <v>17251.006711409398</v>
      </c>
      <c r="M112" s="7">
        <f t="shared" si="59"/>
        <v>0</v>
      </c>
      <c r="N112" s="7">
        <f t="shared" si="60"/>
        <v>0</v>
      </c>
      <c r="O112" s="7">
        <f t="shared" si="61"/>
        <v>0</v>
      </c>
      <c r="P112" s="7">
        <f t="shared" si="75"/>
        <v>0</v>
      </c>
      <c r="Q112" s="9">
        <f t="shared" si="62"/>
        <v>0</v>
      </c>
      <c r="R112" s="9">
        <f t="shared" si="63"/>
        <v>0</v>
      </c>
      <c r="S112" s="9">
        <f t="shared" si="64"/>
        <v>0</v>
      </c>
      <c r="T112" s="1">
        <f t="shared" si="65"/>
        <v>0</v>
      </c>
      <c r="U112" s="9">
        <f t="shared" si="66"/>
        <v>0</v>
      </c>
      <c r="V112" s="9">
        <f t="shared" si="67"/>
        <v>0</v>
      </c>
      <c r="W112" s="1">
        <f t="shared" si="68"/>
        <v>0</v>
      </c>
      <c r="X112" s="9">
        <f t="shared" si="76"/>
        <v>0</v>
      </c>
      <c r="Y112" s="10">
        <f t="shared" si="77"/>
        <v>0</v>
      </c>
      <c r="Z112" s="10">
        <f t="shared" si="78"/>
        <v>0</v>
      </c>
      <c r="AA112" s="9">
        <f t="shared" si="79"/>
        <v>0</v>
      </c>
      <c r="AB112" s="47" t="e">
        <f t="shared" si="69"/>
        <v>#DIV/0!</v>
      </c>
      <c r="AC112" s="7">
        <f t="shared" si="70"/>
        <v>0</v>
      </c>
      <c r="AD112" s="44">
        <f t="shared" si="71"/>
        <v>0</v>
      </c>
      <c r="AE112" s="44">
        <f t="shared" si="72"/>
        <v>0</v>
      </c>
      <c r="AF112" s="44">
        <f t="shared" si="80"/>
        <v>0</v>
      </c>
      <c r="AG112" s="44">
        <f>'1 Krautuve'!AG112</f>
        <v>0</v>
      </c>
      <c r="AH112" s="61"/>
    </row>
    <row r="113" spans="2:34" x14ac:dyDescent="0.25">
      <c r="B113" s="26" t="s">
        <v>96</v>
      </c>
      <c r="C113" s="6">
        <v>470</v>
      </c>
      <c r="D113" s="25">
        <f t="shared" si="81"/>
        <v>469.99999999999994</v>
      </c>
      <c r="E113" s="25">
        <f t="shared" si="53"/>
        <v>601</v>
      </c>
      <c r="F113" s="2">
        <f t="shared" si="54"/>
        <v>0.99001663893510816</v>
      </c>
      <c r="G113" s="3">
        <f t="shared" si="55"/>
        <v>465.30782029950086</v>
      </c>
      <c r="H113" s="3">
        <f t="shared" si="56"/>
        <v>29.700499168053245</v>
      </c>
      <c r="I113" s="3">
        <f t="shared" si="73"/>
        <v>930.61564059900172</v>
      </c>
      <c r="J113" s="3">
        <f t="shared" si="74"/>
        <v>59.40099833610649</v>
      </c>
      <c r="K113" s="4">
        <f t="shared" si="57"/>
        <v>268017.30449251249</v>
      </c>
      <c r="L113" s="4">
        <f t="shared" si="58"/>
        <v>17107.48752079867</v>
      </c>
      <c r="M113" s="7">
        <f t="shared" si="59"/>
        <v>0</v>
      </c>
      <c r="N113" s="7">
        <f t="shared" si="60"/>
        <v>0</v>
      </c>
      <c r="O113" s="7">
        <f t="shared" si="61"/>
        <v>0</v>
      </c>
      <c r="P113" s="7">
        <f t="shared" si="75"/>
        <v>0</v>
      </c>
      <c r="Q113" s="9">
        <f t="shared" si="62"/>
        <v>0</v>
      </c>
      <c r="R113" s="9">
        <f t="shared" si="63"/>
        <v>0</v>
      </c>
      <c r="S113" s="9">
        <f t="shared" si="64"/>
        <v>0</v>
      </c>
      <c r="T113" s="1">
        <f t="shared" si="65"/>
        <v>0</v>
      </c>
      <c r="U113" s="9">
        <f t="shared" si="66"/>
        <v>0</v>
      </c>
      <c r="V113" s="9">
        <f t="shared" si="67"/>
        <v>0</v>
      </c>
      <c r="W113" s="1">
        <f t="shared" si="68"/>
        <v>0</v>
      </c>
      <c r="X113" s="9">
        <f t="shared" si="76"/>
        <v>0</v>
      </c>
      <c r="Y113" s="10">
        <f t="shared" si="77"/>
        <v>0</v>
      </c>
      <c r="Z113" s="10">
        <f t="shared" si="78"/>
        <v>0</v>
      </c>
      <c r="AA113" s="9">
        <f t="shared" si="79"/>
        <v>0</v>
      </c>
      <c r="AB113" s="47" t="e">
        <f t="shared" si="69"/>
        <v>#DIV/0!</v>
      </c>
      <c r="AC113" s="7">
        <f t="shared" si="70"/>
        <v>0</v>
      </c>
      <c r="AD113" s="44">
        <f t="shared" si="71"/>
        <v>0</v>
      </c>
      <c r="AE113" s="44">
        <f t="shared" si="72"/>
        <v>0</v>
      </c>
      <c r="AF113" s="44">
        <f t="shared" si="80"/>
        <v>0</v>
      </c>
      <c r="AG113" s="44">
        <f>'1 Krautuve'!AG113</f>
        <v>0</v>
      </c>
      <c r="AH113" s="61"/>
    </row>
    <row r="114" spans="2:34" x14ac:dyDescent="0.25">
      <c r="B114" s="26" t="s">
        <v>97</v>
      </c>
      <c r="C114" s="6">
        <v>475</v>
      </c>
      <c r="D114" s="25">
        <f t="shared" si="81"/>
        <v>475</v>
      </c>
      <c r="E114" s="25">
        <f t="shared" si="53"/>
        <v>606</v>
      </c>
      <c r="F114" s="2">
        <f t="shared" si="54"/>
        <v>0.9818481848184818</v>
      </c>
      <c r="G114" s="3">
        <f t="shared" si="55"/>
        <v>466.37788778877888</v>
      </c>
      <c r="H114" s="3">
        <f t="shared" si="56"/>
        <v>29.455445544554454</v>
      </c>
      <c r="I114" s="3">
        <f t="shared" si="73"/>
        <v>932.75577557755776</v>
      </c>
      <c r="J114" s="3">
        <f t="shared" si="74"/>
        <v>58.910891089108908</v>
      </c>
      <c r="K114" s="4">
        <f t="shared" si="57"/>
        <v>268633.66336633661</v>
      </c>
      <c r="L114" s="4">
        <f t="shared" si="58"/>
        <v>16966.336633663366</v>
      </c>
      <c r="M114" s="7">
        <f t="shared" si="59"/>
        <v>0</v>
      </c>
      <c r="N114" s="7">
        <f t="shared" si="60"/>
        <v>0</v>
      </c>
      <c r="O114" s="7">
        <f t="shared" si="61"/>
        <v>0</v>
      </c>
      <c r="P114" s="7">
        <f t="shared" si="75"/>
        <v>0</v>
      </c>
      <c r="Q114" s="9">
        <f t="shared" si="62"/>
        <v>0</v>
      </c>
      <c r="R114" s="9">
        <f t="shared" si="63"/>
        <v>0</v>
      </c>
      <c r="S114" s="9">
        <f t="shared" si="64"/>
        <v>0</v>
      </c>
      <c r="T114" s="1">
        <f t="shared" si="65"/>
        <v>0</v>
      </c>
      <c r="U114" s="9">
        <f t="shared" si="66"/>
        <v>0</v>
      </c>
      <c r="V114" s="9">
        <f t="shared" si="67"/>
        <v>0</v>
      </c>
      <c r="W114" s="1">
        <f t="shared" si="68"/>
        <v>0</v>
      </c>
      <c r="X114" s="9">
        <f t="shared" si="76"/>
        <v>0</v>
      </c>
      <c r="Y114" s="10">
        <f t="shared" si="77"/>
        <v>0</v>
      </c>
      <c r="Z114" s="10">
        <f t="shared" si="78"/>
        <v>0</v>
      </c>
      <c r="AA114" s="9">
        <f t="shared" si="79"/>
        <v>0</v>
      </c>
      <c r="AB114" s="47" t="e">
        <f t="shared" si="69"/>
        <v>#DIV/0!</v>
      </c>
      <c r="AC114" s="7">
        <f t="shared" si="70"/>
        <v>0</v>
      </c>
      <c r="AD114" s="44">
        <f t="shared" si="71"/>
        <v>0</v>
      </c>
      <c r="AE114" s="44">
        <f t="shared" si="72"/>
        <v>0</v>
      </c>
      <c r="AF114" s="44">
        <f t="shared" si="80"/>
        <v>0</v>
      </c>
      <c r="AG114" s="44">
        <f>'1 Krautuve'!AG114</f>
        <v>0</v>
      </c>
      <c r="AH114" s="61"/>
    </row>
    <row r="115" spans="2:34" x14ac:dyDescent="0.25">
      <c r="B115" s="26" t="s">
        <v>98</v>
      </c>
      <c r="C115" s="6">
        <v>480</v>
      </c>
      <c r="D115" s="25">
        <f t="shared" si="81"/>
        <v>480</v>
      </c>
      <c r="E115" s="25">
        <f t="shared" si="53"/>
        <v>611</v>
      </c>
      <c r="F115" s="2">
        <f t="shared" si="54"/>
        <v>0.97381342062193121</v>
      </c>
      <c r="G115" s="3">
        <f t="shared" si="55"/>
        <v>467.43044189852696</v>
      </c>
      <c r="H115" s="3">
        <f t="shared" si="56"/>
        <v>29.214402618657935</v>
      </c>
      <c r="I115" s="3">
        <f t="shared" si="73"/>
        <v>934.86088379705393</v>
      </c>
      <c r="J115" s="3">
        <f t="shared" si="74"/>
        <v>58.428805237315871</v>
      </c>
      <c r="K115" s="4">
        <f t="shared" si="57"/>
        <v>269239.93453355151</v>
      </c>
      <c r="L115" s="4">
        <f t="shared" si="58"/>
        <v>16827.495908346969</v>
      </c>
      <c r="M115" s="7">
        <f t="shared" si="59"/>
        <v>0</v>
      </c>
      <c r="N115" s="7">
        <f t="shared" si="60"/>
        <v>0</v>
      </c>
      <c r="O115" s="7">
        <f t="shared" si="61"/>
        <v>0</v>
      </c>
      <c r="P115" s="7">
        <f t="shared" si="75"/>
        <v>0</v>
      </c>
      <c r="Q115" s="9">
        <f t="shared" si="62"/>
        <v>0</v>
      </c>
      <c r="R115" s="9">
        <f t="shared" si="63"/>
        <v>0</v>
      </c>
      <c r="S115" s="9">
        <f t="shared" si="64"/>
        <v>0</v>
      </c>
      <c r="T115" s="1">
        <f t="shared" si="65"/>
        <v>0</v>
      </c>
      <c r="U115" s="9">
        <f t="shared" si="66"/>
        <v>0</v>
      </c>
      <c r="V115" s="9">
        <f t="shared" si="67"/>
        <v>0</v>
      </c>
      <c r="W115" s="1">
        <f t="shared" si="68"/>
        <v>0</v>
      </c>
      <c r="X115" s="9">
        <f t="shared" si="76"/>
        <v>0</v>
      </c>
      <c r="Y115" s="10">
        <f t="shared" si="77"/>
        <v>0</v>
      </c>
      <c r="Z115" s="10">
        <f t="shared" si="78"/>
        <v>0</v>
      </c>
      <c r="AA115" s="9">
        <f t="shared" si="79"/>
        <v>0</v>
      </c>
      <c r="AB115" s="47" t="e">
        <f t="shared" si="69"/>
        <v>#DIV/0!</v>
      </c>
      <c r="AC115" s="7">
        <f t="shared" si="70"/>
        <v>0</v>
      </c>
      <c r="AD115" s="44">
        <f t="shared" si="71"/>
        <v>0</v>
      </c>
      <c r="AE115" s="44">
        <f t="shared" si="72"/>
        <v>0</v>
      </c>
      <c r="AF115" s="44">
        <f t="shared" si="80"/>
        <v>0</v>
      </c>
      <c r="AG115" s="44">
        <f>'1 Krautuve'!AG115</f>
        <v>0</v>
      </c>
      <c r="AH115" s="61"/>
    </row>
    <row r="116" spans="2:34" x14ac:dyDescent="0.25">
      <c r="B116" s="26" t="s">
        <v>99</v>
      </c>
      <c r="C116" s="6">
        <v>485</v>
      </c>
      <c r="D116" s="25">
        <f t="shared" si="81"/>
        <v>485.00000000000006</v>
      </c>
      <c r="E116" s="25">
        <f t="shared" ref="E116:E139" si="82">D116+$D$7+$D$8</f>
        <v>616</v>
      </c>
      <c r="F116" s="2">
        <f t="shared" ref="F116:F139" si="83">($D$10-$D$9-$D$12)/E116</f>
        <v>0.96590909090909094</v>
      </c>
      <c r="G116" s="3">
        <f t="shared" ref="G116:G139" si="84">C116*F116</f>
        <v>468.46590909090912</v>
      </c>
      <c r="H116" s="3">
        <f t="shared" ref="H116:H139" si="85">F116*$D$16</f>
        <v>28.977272727272727</v>
      </c>
      <c r="I116" s="3">
        <f t="shared" si="73"/>
        <v>936.93181818181824</v>
      </c>
      <c r="J116" s="3">
        <f t="shared" si="74"/>
        <v>57.954545454545453</v>
      </c>
      <c r="K116" s="4">
        <f t="shared" ref="K116:K139" si="86">I116*$D$14</f>
        <v>269836.36363636365</v>
      </c>
      <c r="L116" s="4">
        <f t="shared" ref="L116:L139" si="87">J116*$D$14</f>
        <v>16690.909090909092</v>
      </c>
      <c r="M116" s="7">
        <f t="shared" ref="M116:M139" si="88">K116*$W$16</f>
        <v>0</v>
      </c>
      <c r="N116" s="7">
        <f t="shared" ref="N116:N139" si="89">$W$11</f>
        <v>0</v>
      </c>
      <c r="O116" s="7">
        <f t="shared" ref="O116:O139" si="90">((L116/$D$16)*($D$7+$D$8))/60*$K$16</f>
        <v>0</v>
      </c>
      <c r="P116" s="7">
        <f t="shared" si="75"/>
        <v>0</v>
      </c>
      <c r="Q116" s="9">
        <f t="shared" ref="Q116:Q139" si="91">ROUND($K$12/100*K116*$K$10,2)</f>
        <v>0</v>
      </c>
      <c r="R116" s="9">
        <f t="shared" ref="R116:R139" si="92">K116*$K$4</f>
        <v>0</v>
      </c>
      <c r="S116" s="9">
        <f t="shared" ref="S116:S139" si="93">K116*$K$5</f>
        <v>0</v>
      </c>
      <c r="T116" s="1">
        <f t="shared" ref="T116:T139" si="94">$K$6</f>
        <v>0</v>
      </c>
      <c r="U116" s="9">
        <f t="shared" ref="U116:U139" si="95">$K$7</f>
        <v>0</v>
      </c>
      <c r="V116" s="9">
        <f t="shared" ref="V116:V139" si="96">$K$8</f>
        <v>0</v>
      </c>
      <c r="W116" s="1">
        <f t="shared" ref="W116:W139" si="97">$K$9</f>
        <v>0</v>
      </c>
      <c r="X116" s="9">
        <f t="shared" si="76"/>
        <v>0</v>
      </c>
      <c r="Y116" s="10">
        <f t="shared" si="77"/>
        <v>0</v>
      </c>
      <c r="Z116" s="10">
        <f t="shared" si="78"/>
        <v>0</v>
      </c>
      <c r="AA116" s="9">
        <f t="shared" si="79"/>
        <v>0</v>
      </c>
      <c r="AB116" s="47" t="e">
        <f t="shared" ref="AB116:AB139" si="98">AA116/X116</f>
        <v>#DIV/0!</v>
      </c>
      <c r="AC116" s="7">
        <f t="shared" ref="AC116:AC139" si="99">X116+AA116</f>
        <v>0</v>
      </c>
      <c r="AD116" s="44">
        <f t="shared" ref="AD116:AD139" si="100">AC116/K116</f>
        <v>0</v>
      </c>
      <c r="AE116" s="44">
        <f t="shared" ref="AE116:AE139" si="101">AC116/L116</f>
        <v>0</v>
      </c>
      <c r="AF116" s="44">
        <f t="shared" si="80"/>
        <v>0</v>
      </c>
      <c r="AG116" s="44">
        <f>'1 Krautuve'!AG116</f>
        <v>0</v>
      </c>
      <c r="AH116" s="61"/>
    </row>
    <row r="117" spans="2:34" x14ac:dyDescent="0.25">
      <c r="B117" s="26" t="s">
        <v>100</v>
      </c>
      <c r="C117" s="6">
        <v>490</v>
      </c>
      <c r="D117" s="25">
        <f t="shared" si="81"/>
        <v>489.99999999999994</v>
      </c>
      <c r="E117" s="25">
        <f t="shared" si="82"/>
        <v>621</v>
      </c>
      <c r="F117" s="2">
        <f t="shared" si="83"/>
        <v>0.95813204508856686</v>
      </c>
      <c r="G117" s="3">
        <f t="shared" si="84"/>
        <v>469.48470209339774</v>
      </c>
      <c r="H117" s="3">
        <f t="shared" si="85"/>
        <v>28.743961352657006</v>
      </c>
      <c r="I117" s="3">
        <f t="shared" si="73"/>
        <v>938.96940418679549</v>
      </c>
      <c r="J117" s="3">
        <f t="shared" ref="J117:J139" si="102">H117*2</f>
        <v>57.487922705314013</v>
      </c>
      <c r="K117" s="4">
        <f t="shared" si="86"/>
        <v>270423.18840579712</v>
      </c>
      <c r="L117" s="4">
        <f t="shared" si="87"/>
        <v>16556.521739130436</v>
      </c>
      <c r="M117" s="7">
        <f t="shared" si="88"/>
        <v>0</v>
      </c>
      <c r="N117" s="7">
        <f t="shared" si="89"/>
        <v>0</v>
      </c>
      <c r="O117" s="7">
        <f t="shared" si="90"/>
        <v>0</v>
      </c>
      <c r="P117" s="7">
        <f t="shared" si="75"/>
        <v>0</v>
      </c>
      <c r="Q117" s="9">
        <f t="shared" si="91"/>
        <v>0</v>
      </c>
      <c r="R117" s="9">
        <f t="shared" si="92"/>
        <v>0</v>
      </c>
      <c r="S117" s="9">
        <f t="shared" si="93"/>
        <v>0</v>
      </c>
      <c r="T117" s="1">
        <f t="shared" si="94"/>
        <v>0</v>
      </c>
      <c r="U117" s="9">
        <f t="shared" si="95"/>
        <v>0</v>
      </c>
      <c r="V117" s="9">
        <f t="shared" si="96"/>
        <v>0</v>
      </c>
      <c r="W117" s="1">
        <f t="shared" si="97"/>
        <v>0</v>
      </c>
      <c r="X117" s="9">
        <f t="shared" si="76"/>
        <v>0</v>
      </c>
      <c r="Y117" s="10">
        <f t="shared" si="77"/>
        <v>0</v>
      </c>
      <c r="Z117" s="10">
        <f t="shared" si="78"/>
        <v>0</v>
      </c>
      <c r="AA117" s="9">
        <f t="shared" si="79"/>
        <v>0</v>
      </c>
      <c r="AB117" s="47" t="e">
        <f t="shared" si="98"/>
        <v>#DIV/0!</v>
      </c>
      <c r="AC117" s="7">
        <f t="shared" si="99"/>
        <v>0</v>
      </c>
      <c r="AD117" s="44">
        <f t="shared" si="100"/>
        <v>0</v>
      </c>
      <c r="AE117" s="44">
        <f t="shared" si="101"/>
        <v>0</v>
      </c>
      <c r="AF117" s="44">
        <f t="shared" si="80"/>
        <v>0</v>
      </c>
      <c r="AG117" s="44">
        <f>'1 Krautuve'!AG117</f>
        <v>0</v>
      </c>
      <c r="AH117" s="61"/>
    </row>
    <row r="118" spans="2:34" x14ac:dyDescent="0.25">
      <c r="B118" s="26" t="s">
        <v>101</v>
      </c>
      <c r="C118" s="6">
        <v>495</v>
      </c>
      <c r="D118" s="25">
        <f t="shared" si="81"/>
        <v>495</v>
      </c>
      <c r="E118" s="25">
        <f t="shared" si="82"/>
        <v>626</v>
      </c>
      <c r="F118" s="2">
        <f t="shared" si="83"/>
        <v>0.95047923322683703</v>
      </c>
      <c r="G118" s="3">
        <f t="shared" si="84"/>
        <v>470.4872204472843</v>
      </c>
      <c r="H118" s="3">
        <f t="shared" si="85"/>
        <v>28.514376996805112</v>
      </c>
      <c r="I118" s="3">
        <f t="shared" si="73"/>
        <v>940.9744408945686</v>
      </c>
      <c r="J118" s="3">
        <f t="shared" si="102"/>
        <v>57.028753993610223</v>
      </c>
      <c r="K118" s="4">
        <f t="shared" si="86"/>
        <v>271000.63897763577</v>
      </c>
      <c r="L118" s="4">
        <f t="shared" si="87"/>
        <v>16424.281150159746</v>
      </c>
      <c r="M118" s="7">
        <f t="shared" si="88"/>
        <v>0</v>
      </c>
      <c r="N118" s="7">
        <f t="shared" si="89"/>
        <v>0</v>
      </c>
      <c r="O118" s="7">
        <f t="shared" si="90"/>
        <v>0</v>
      </c>
      <c r="P118" s="7">
        <f t="shared" si="75"/>
        <v>0</v>
      </c>
      <c r="Q118" s="9">
        <f t="shared" si="91"/>
        <v>0</v>
      </c>
      <c r="R118" s="9">
        <f t="shared" si="92"/>
        <v>0</v>
      </c>
      <c r="S118" s="9">
        <f t="shared" si="93"/>
        <v>0</v>
      </c>
      <c r="T118" s="1">
        <f t="shared" si="94"/>
        <v>0</v>
      </c>
      <c r="U118" s="9">
        <f t="shared" si="95"/>
        <v>0</v>
      </c>
      <c r="V118" s="9">
        <f t="shared" si="96"/>
        <v>0</v>
      </c>
      <c r="W118" s="1">
        <f t="shared" si="97"/>
        <v>0</v>
      </c>
      <c r="X118" s="9">
        <f t="shared" si="76"/>
        <v>0</v>
      </c>
      <c r="Y118" s="10">
        <f t="shared" si="77"/>
        <v>0</v>
      </c>
      <c r="Z118" s="10">
        <f t="shared" si="78"/>
        <v>0</v>
      </c>
      <c r="AA118" s="9">
        <f t="shared" si="79"/>
        <v>0</v>
      </c>
      <c r="AB118" s="47" t="e">
        <f t="shared" si="98"/>
        <v>#DIV/0!</v>
      </c>
      <c r="AC118" s="7">
        <f t="shared" si="99"/>
        <v>0</v>
      </c>
      <c r="AD118" s="44">
        <f t="shared" si="100"/>
        <v>0</v>
      </c>
      <c r="AE118" s="44">
        <f t="shared" si="101"/>
        <v>0</v>
      </c>
      <c r="AF118" s="44">
        <f t="shared" si="80"/>
        <v>0</v>
      </c>
      <c r="AG118" s="44">
        <f>'1 Krautuve'!AG118</f>
        <v>0</v>
      </c>
      <c r="AH118" s="61"/>
    </row>
    <row r="119" spans="2:34" x14ac:dyDescent="0.25">
      <c r="B119" s="26" t="s">
        <v>102</v>
      </c>
      <c r="C119" s="6">
        <v>500</v>
      </c>
      <c r="D119" s="25">
        <f t="shared" si="81"/>
        <v>500</v>
      </c>
      <c r="E119" s="25">
        <f t="shared" si="82"/>
        <v>631</v>
      </c>
      <c r="F119" s="2">
        <f t="shared" si="83"/>
        <v>0.94294770206022183</v>
      </c>
      <c r="G119" s="3">
        <f t="shared" si="84"/>
        <v>471.47385103011089</v>
      </c>
      <c r="H119" s="3">
        <f t="shared" si="85"/>
        <v>28.288431061806655</v>
      </c>
      <c r="I119" s="3">
        <f t="shared" si="73"/>
        <v>942.94770206022179</v>
      </c>
      <c r="J119" s="3">
        <f t="shared" si="102"/>
        <v>56.57686212361331</v>
      </c>
      <c r="K119" s="4">
        <f t="shared" si="86"/>
        <v>271568.93819334387</v>
      </c>
      <c r="L119" s="4">
        <f t="shared" si="87"/>
        <v>16294.136291600633</v>
      </c>
      <c r="M119" s="7">
        <f t="shared" si="88"/>
        <v>0</v>
      </c>
      <c r="N119" s="7">
        <f t="shared" si="89"/>
        <v>0</v>
      </c>
      <c r="O119" s="7">
        <f t="shared" si="90"/>
        <v>0</v>
      </c>
      <c r="P119" s="7">
        <f t="shared" si="75"/>
        <v>0</v>
      </c>
      <c r="Q119" s="9">
        <f t="shared" si="91"/>
        <v>0</v>
      </c>
      <c r="R119" s="9">
        <f t="shared" si="92"/>
        <v>0</v>
      </c>
      <c r="S119" s="9">
        <f t="shared" si="93"/>
        <v>0</v>
      </c>
      <c r="T119" s="1">
        <f t="shared" si="94"/>
        <v>0</v>
      </c>
      <c r="U119" s="9">
        <f t="shared" si="95"/>
        <v>0</v>
      </c>
      <c r="V119" s="9">
        <f t="shared" si="96"/>
        <v>0</v>
      </c>
      <c r="W119" s="1">
        <f t="shared" si="97"/>
        <v>0</v>
      </c>
      <c r="X119" s="9">
        <f t="shared" si="76"/>
        <v>0</v>
      </c>
      <c r="Y119" s="10">
        <f t="shared" si="77"/>
        <v>0</v>
      </c>
      <c r="Z119" s="10">
        <f t="shared" si="78"/>
        <v>0</v>
      </c>
      <c r="AA119" s="9">
        <f t="shared" si="79"/>
        <v>0</v>
      </c>
      <c r="AB119" s="47" t="e">
        <f t="shared" si="98"/>
        <v>#DIV/0!</v>
      </c>
      <c r="AC119" s="7">
        <f t="shared" si="99"/>
        <v>0</v>
      </c>
      <c r="AD119" s="44">
        <f t="shared" si="100"/>
        <v>0</v>
      </c>
      <c r="AE119" s="44">
        <f t="shared" si="101"/>
        <v>0</v>
      </c>
      <c r="AF119" s="44">
        <f t="shared" si="80"/>
        <v>0</v>
      </c>
      <c r="AG119" s="44">
        <f>'1 Krautuve'!AG119</f>
        <v>0</v>
      </c>
      <c r="AH119" s="61"/>
    </row>
    <row r="120" spans="2:34" x14ac:dyDescent="0.25">
      <c r="B120" s="26" t="s">
        <v>103</v>
      </c>
      <c r="C120" s="6">
        <v>505</v>
      </c>
      <c r="D120" s="25">
        <f t="shared" si="81"/>
        <v>504.99999999999994</v>
      </c>
      <c r="E120" s="25">
        <f t="shared" si="82"/>
        <v>636</v>
      </c>
      <c r="F120" s="2">
        <f t="shared" si="83"/>
        <v>0.93553459119496851</v>
      </c>
      <c r="G120" s="3">
        <f t="shared" si="84"/>
        <v>472.44496855345909</v>
      </c>
      <c r="H120" s="3">
        <f t="shared" si="85"/>
        <v>28.066037735849054</v>
      </c>
      <c r="I120" s="3">
        <f t="shared" si="73"/>
        <v>944.88993710691818</v>
      </c>
      <c r="J120" s="3">
        <f t="shared" si="102"/>
        <v>56.132075471698109</v>
      </c>
      <c r="K120" s="4">
        <f t="shared" si="86"/>
        <v>272128.30188679241</v>
      </c>
      <c r="L120" s="4">
        <f t="shared" si="87"/>
        <v>16166.037735849055</v>
      </c>
      <c r="M120" s="7">
        <f t="shared" si="88"/>
        <v>0</v>
      </c>
      <c r="N120" s="7">
        <f t="shared" si="89"/>
        <v>0</v>
      </c>
      <c r="O120" s="7">
        <f t="shared" si="90"/>
        <v>0</v>
      </c>
      <c r="P120" s="7">
        <f t="shared" si="75"/>
        <v>0</v>
      </c>
      <c r="Q120" s="9">
        <f t="shared" si="91"/>
        <v>0</v>
      </c>
      <c r="R120" s="9">
        <f t="shared" si="92"/>
        <v>0</v>
      </c>
      <c r="S120" s="9">
        <f t="shared" si="93"/>
        <v>0</v>
      </c>
      <c r="T120" s="1">
        <f t="shared" si="94"/>
        <v>0</v>
      </c>
      <c r="U120" s="9">
        <f t="shared" si="95"/>
        <v>0</v>
      </c>
      <c r="V120" s="9">
        <f t="shared" si="96"/>
        <v>0</v>
      </c>
      <c r="W120" s="1">
        <f t="shared" si="97"/>
        <v>0</v>
      </c>
      <c r="X120" s="9">
        <f t="shared" si="76"/>
        <v>0</v>
      </c>
      <c r="Y120" s="10">
        <f t="shared" si="77"/>
        <v>0</v>
      </c>
      <c r="Z120" s="10">
        <f t="shared" si="78"/>
        <v>0</v>
      </c>
      <c r="AA120" s="9">
        <f t="shared" si="79"/>
        <v>0</v>
      </c>
      <c r="AB120" s="47" t="e">
        <f t="shared" si="98"/>
        <v>#DIV/0!</v>
      </c>
      <c r="AC120" s="7">
        <f t="shared" si="99"/>
        <v>0</v>
      </c>
      <c r="AD120" s="44">
        <f t="shared" si="100"/>
        <v>0</v>
      </c>
      <c r="AE120" s="44">
        <f t="shared" si="101"/>
        <v>0</v>
      </c>
      <c r="AF120" s="44">
        <f t="shared" si="80"/>
        <v>0</v>
      </c>
      <c r="AG120" s="44">
        <f>'1 Krautuve'!AG120</f>
        <v>0</v>
      </c>
      <c r="AH120" s="61"/>
    </row>
    <row r="121" spans="2:34" x14ac:dyDescent="0.25">
      <c r="B121" s="26" t="s">
        <v>104</v>
      </c>
      <c r="C121" s="6">
        <v>510</v>
      </c>
      <c r="D121" s="25">
        <f t="shared" si="81"/>
        <v>510</v>
      </c>
      <c r="E121" s="25">
        <f t="shared" si="82"/>
        <v>641</v>
      </c>
      <c r="F121" s="2">
        <f t="shared" si="83"/>
        <v>0.92823712948517945</v>
      </c>
      <c r="G121" s="3">
        <f t="shared" si="84"/>
        <v>473.40093603744151</v>
      </c>
      <c r="H121" s="3">
        <f t="shared" si="85"/>
        <v>27.847113884555384</v>
      </c>
      <c r="I121" s="3">
        <f t="shared" si="73"/>
        <v>946.80187207488302</v>
      </c>
      <c r="J121" s="3">
        <f t="shared" si="102"/>
        <v>55.694227769110768</v>
      </c>
      <c r="K121" s="4">
        <f t="shared" si="86"/>
        <v>272678.93915756629</v>
      </c>
      <c r="L121" s="4">
        <f t="shared" si="87"/>
        <v>16039.9375975039</v>
      </c>
      <c r="M121" s="7">
        <f t="shared" si="88"/>
        <v>0</v>
      </c>
      <c r="N121" s="7">
        <f t="shared" si="89"/>
        <v>0</v>
      </c>
      <c r="O121" s="7">
        <f t="shared" si="90"/>
        <v>0</v>
      </c>
      <c r="P121" s="7">
        <f t="shared" si="75"/>
        <v>0</v>
      </c>
      <c r="Q121" s="9">
        <f t="shared" si="91"/>
        <v>0</v>
      </c>
      <c r="R121" s="9">
        <f t="shared" si="92"/>
        <v>0</v>
      </c>
      <c r="S121" s="9">
        <f t="shared" si="93"/>
        <v>0</v>
      </c>
      <c r="T121" s="1">
        <f t="shared" si="94"/>
        <v>0</v>
      </c>
      <c r="U121" s="9">
        <f t="shared" si="95"/>
        <v>0</v>
      </c>
      <c r="V121" s="9">
        <f t="shared" si="96"/>
        <v>0</v>
      </c>
      <c r="W121" s="1">
        <f t="shared" si="97"/>
        <v>0</v>
      </c>
      <c r="X121" s="9">
        <f t="shared" si="76"/>
        <v>0</v>
      </c>
      <c r="Y121" s="10">
        <f t="shared" si="77"/>
        <v>0</v>
      </c>
      <c r="Z121" s="10">
        <f t="shared" si="78"/>
        <v>0</v>
      </c>
      <c r="AA121" s="9">
        <f t="shared" si="79"/>
        <v>0</v>
      </c>
      <c r="AB121" s="47" t="e">
        <f t="shared" si="98"/>
        <v>#DIV/0!</v>
      </c>
      <c r="AC121" s="7">
        <f t="shared" si="99"/>
        <v>0</v>
      </c>
      <c r="AD121" s="44">
        <f t="shared" si="100"/>
        <v>0</v>
      </c>
      <c r="AE121" s="44">
        <f t="shared" si="101"/>
        <v>0</v>
      </c>
      <c r="AF121" s="44">
        <f t="shared" si="80"/>
        <v>0</v>
      </c>
      <c r="AG121" s="44">
        <f>'1 Krautuve'!AG121</f>
        <v>0</v>
      </c>
      <c r="AH121" s="61"/>
    </row>
    <row r="122" spans="2:34" x14ac:dyDescent="0.25">
      <c r="B122" s="26" t="s">
        <v>105</v>
      </c>
      <c r="C122" s="6">
        <v>515</v>
      </c>
      <c r="D122" s="25">
        <f t="shared" si="81"/>
        <v>515</v>
      </c>
      <c r="E122" s="25">
        <f t="shared" si="82"/>
        <v>646</v>
      </c>
      <c r="F122" s="2">
        <f t="shared" si="83"/>
        <v>0.92105263157894735</v>
      </c>
      <c r="G122" s="3">
        <f t="shared" si="84"/>
        <v>474.34210526315786</v>
      </c>
      <c r="H122" s="3">
        <f t="shared" si="85"/>
        <v>27.631578947368421</v>
      </c>
      <c r="I122" s="3">
        <f t="shared" si="73"/>
        <v>948.68421052631572</v>
      </c>
      <c r="J122" s="3">
        <f t="shared" si="102"/>
        <v>55.263157894736842</v>
      </c>
      <c r="K122" s="4">
        <f t="shared" si="86"/>
        <v>273221.05263157893</v>
      </c>
      <c r="L122" s="4">
        <f t="shared" si="87"/>
        <v>15915.78947368421</v>
      </c>
      <c r="M122" s="7">
        <f t="shared" si="88"/>
        <v>0</v>
      </c>
      <c r="N122" s="7">
        <f t="shared" si="89"/>
        <v>0</v>
      </c>
      <c r="O122" s="7">
        <f t="shared" si="90"/>
        <v>0</v>
      </c>
      <c r="P122" s="7">
        <f t="shared" si="75"/>
        <v>0</v>
      </c>
      <c r="Q122" s="9">
        <f t="shared" si="91"/>
        <v>0</v>
      </c>
      <c r="R122" s="9">
        <f t="shared" si="92"/>
        <v>0</v>
      </c>
      <c r="S122" s="9">
        <f t="shared" si="93"/>
        <v>0</v>
      </c>
      <c r="T122" s="1">
        <f t="shared" si="94"/>
        <v>0</v>
      </c>
      <c r="U122" s="9">
        <f t="shared" si="95"/>
        <v>0</v>
      </c>
      <c r="V122" s="9">
        <f t="shared" si="96"/>
        <v>0</v>
      </c>
      <c r="W122" s="1">
        <f t="shared" si="97"/>
        <v>0</v>
      </c>
      <c r="X122" s="9">
        <f t="shared" si="76"/>
        <v>0</v>
      </c>
      <c r="Y122" s="10">
        <f t="shared" si="77"/>
        <v>0</v>
      </c>
      <c r="Z122" s="10">
        <f t="shared" si="78"/>
        <v>0</v>
      </c>
      <c r="AA122" s="9">
        <f t="shared" si="79"/>
        <v>0</v>
      </c>
      <c r="AB122" s="47" t="e">
        <f t="shared" si="98"/>
        <v>#DIV/0!</v>
      </c>
      <c r="AC122" s="7">
        <f t="shared" si="99"/>
        <v>0</v>
      </c>
      <c r="AD122" s="44">
        <f t="shared" si="100"/>
        <v>0</v>
      </c>
      <c r="AE122" s="44">
        <f t="shared" si="101"/>
        <v>0</v>
      </c>
      <c r="AF122" s="44">
        <f t="shared" si="80"/>
        <v>0</v>
      </c>
      <c r="AG122" s="44">
        <f>'1 Krautuve'!AG122</f>
        <v>0</v>
      </c>
      <c r="AH122" s="61"/>
    </row>
    <row r="123" spans="2:34" x14ac:dyDescent="0.25">
      <c r="B123" s="26" t="s">
        <v>106</v>
      </c>
      <c r="C123" s="6">
        <v>520</v>
      </c>
      <c r="D123" s="25">
        <f t="shared" si="81"/>
        <v>520</v>
      </c>
      <c r="E123" s="25">
        <f t="shared" si="82"/>
        <v>651</v>
      </c>
      <c r="F123" s="2">
        <f t="shared" si="83"/>
        <v>0.91397849462365588</v>
      </c>
      <c r="G123" s="3">
        <f t="shared" si="84"/>
        <v>475.26881720430106</v>
      </c>
      <c r="H123" s="3">
        <f t="shared" si="85"/>
        <v>27.419354838709676</v>
      </c>
      <c r="I123" s="3">
        <f t="shared" si="73"/>
        <v>950.53763440860212</v>
      </c>
      <c r="J123" s="3">
        <f t="shared" si="102"/>
        <v>54.838709677419352</v>
      </c>
      <c r="K123" s="4">
        <f t="shared" si="86"/>
        <v>273754.83870967739</v>
      </c>
      <c r="L123" s="4">
        <f t="shared" si="87"/>
        <v>15793.548387096773</v>
      </c>
      <c r="M123" s="7">
        <f t="shared" si="88"/>
        <v>0</v>
      </c>
      <c r="N123" s="7">
        <f t="shared" si="89"/>
        <v>0</v>
      </c>
      <c r="O123" s="7">
        <f t="shared" si="90"/>
        <v>0</v>
      </c>
      <c r="P123" s="7">
        <f t="shared" si="75"/>
        <v>0</v>
      </c>
      <c r="Q123" s="9">
        <f t="shared" si="91"/>
        <v>0</v>
      </c>
      <c r="R123" s="9">
        <f t="shared" si="92"/>
        <v>0</v>
      </c>
      <c r="S123" s="9">
        <f t="shared" si="93"/>
        <v>0</v>
      </c>
      <c r="T123" s="1">
        <f t="shared" si="94"/>
        <v>0</v>
      </c>
      <c r="U123" s="9">
        <f t="shared" si="95"/>
        <v>0</v>
      </c>
      <c r="V123" s="9">
        <f t="shared" si="96"/>
        <v>0</v>
      </c>
      <c r="W123" s="1">
        <f t="shared" si="97"/>
        <v>0</v>
      </c>
      <c r="X123" s="9">
        <f t="shared" si="76"/>
        <v>0</v>
      </c>
      <c r="Y123" s="10">
        <f t="shared" si="77"/>
        <v>0</v>
      </c>
      <c r="Z123" s="10">
        <f t="shared" si="78"/>
        <v>0</v>
      </c>
      <c r="AA123" s="9">
        <f t="shared" si="79"/>
        <v>0</v>
      </c>
      <c r="AB123" s="47" t="e">
        <f t="shared" si="98"/>
        <v>#DIV/0!</v>
      </c>
      <c r="AC123" s="7">
        <f t="shared" si="99"/>
        <v>0</v>
      </c>
      <c r="AD123" s="44">
        <f t="shared" si="100"/>
        <v>0</v>
      </c>
      <c r="AE123" s="44">
        <f t="shared" si="101"/>
        <v>0</v>
      </c>
      <c r="AF123" s="44">
        <f t="shared" si="80"/>
        <v>0</v>
      </c>
      <c r="AG123" s="44">
        <f>'1 Krautuve'!AG123</f>
        <v>0</v>
      </c>
      <c r="AH123" s="61"/>
    </row>
    <row r="124" spans="2:34" x14ac:dyDescent="0.25">
      <c r="B124" s="26" t="s">
        <v>107</v>
      </c>
      <c r="C124" s="6">
        <v>525</v>
      </c>
      <c r="D124" s="25">
        <f t="shared" si="81"/>
        <v>525</v>
      </c>
      <c r="E124" s="25">
        <f t="shared" si="82"/>
        <v>656</v>
      </c>
      <c r="F124" s="2">
        <f t="shared" si="83"/>
        <v>0.90701219512195119</v>
      </c>
      <c r="G124" s="3">
        <f t="shared" si="84"/>
        <v>476.1814024390244</v>
      </c>
      <c r="H124" s="3">
        <f t="shared" si="85"/>
        <v>27.210365853658537</v>
      </c>
      <c r="I124" s="3">
        <f t="shared" si="73"/>
        <v>952.36280487804879</v>
      </c>
      <c r="J124" s="3">
        <f t="shared" si="102"/>
        <v>54.420731707317074</v>
      </c>
      <c r="K124" s="4">
        <f t="shared" si="86"/>
        <v>274280.48780487804</v>
      </c>
      <c r="L124" s="4">
        <f t="shared" si="87"/>
        <v>15673.170731707318</v>
      </c>
      <c r="M124" s="7">
        <f t="shared" si="88"/>
        <v>0</v>
      </c>
      <c r="N124" s="7">
        <f t="shared" si="89"/>
        <v>0</v>
      </c>
      <c r="O124" s="7">
        <f t="shared" si="90"/>
        <v>0</v>
      </c>
      <c r="P124" s="7">
        <f t="shared" si="75"/>
        <v>0</v>
      </c>
      <c r="Q124" s="9">
        <f t="shared" si="91"/>
        <v>0</v>
      </c>
      <c r="R124" s="9">
        <f t="shared" si="92"/>
        <v>0</v>
      </c>
      <c r="S124" s="9">
        <f t="shared" si="93"/>
        <v>0</v>
      </c>
      <c r="T124" s="1">
        <f t="shared" si="94"/>
        <v>0</v>
      </c>
      <c r="U124" s="9">
        <f t="shared" si="95"/>
        <v>0</v>
      </c>
      <c r="V124" s="9">
        <f t="shared" si="96"/>
        <v>0</v>
      </c>
      <c r="W124" s="1">
        <f t="shared" si="97"/>
        <v>0</v>
      </c>
      <c r="X124" s="9">
        <f t="shared" si="76"/>
        <v>0</v>
      </c>
      <c r="Y124" s="10">
        <f t="shared" si="77"/>
        <v>0</v>
      </c>
      <c r="Z124" s="10">
        <f t="shared" si="78"/>
        <v>0</v>
      </c>
      <c r="AA124" s="9">
        <f t="shared" si="79"/>
        <v>0</v>
      </c>
      <c r="AB124" s="47" t="e">
        <f t="shared" si="98"/>
        <v>#DIV/0!</v>
      </c>
      <c r="AC124" s="7">
        <f t="shared" si="99"/>
        <v>0</v>
      </c>
      <c r="AD124" s="44">
        <f t="shared" si="100"/>
        <v>0</v>
      </c>
      <c r="AE124" s="44">
        <f t="shared" si="101"/>
        <v>0</v>
      </c>
      <c r="AF124" s="44">
        <f t="shared" si="80"/>
        <v>0</v>
      </c>
      <c r="AG124" s="44">
        <f>'1 Krautuve'!AG124</f>
        <v>0</v>
      </c>
      <c r="AH124" s="61"/>
    </row>
    <row r="125" spans="2:34" x14ac:dyDescent="0.25">
      <c r="B125" s="26" t="s">
        <v>108</v>
      </c>
      <c r="C125" s="6">
        <v>530</v>
      </c>
      <c r="D125" s="25">
        <f t="shared" si="81"/>
        <v>530</v>
      </c>
      <c r="E125" s="25">
        <f t="shared" si="82"/>
        <v>661</v>
      </c>
      <c r="F125" s="2">
        <f t="shared" si="83"/>
        <v>0.9001512859304085</v>
      </c>
      <c r="G125" s="3">
        <f t="shared" si="84"/>
        <v>477.08018154311651</v>
      </c>
      <c r="H125" s="3">
        <f t="shared" si="85"/>
        <v>27.004538577912253</v>
      </c>
      <c r="I125" s="3">
        <f t="shared" si="73"/>
        <v>954.16036308623302</v>
      </c>
      <c r="J125" s="3">
        <f t="shared" si="102"/>
        <v>54.009077155824507</v>
      </c>
      <c r="K125" s="4">
        <f t="shared" si="86"/>
        <v>274798.18456883513</v>
      </c>
      <c r="L125" s="4">
        <f t="shared" si="87"/>
        <v>15554.614220877458</v>
      </c>
      <c r="M125" s="7">
        <f t="shared" si="88"/>
        <v>0</v>
      </c>
      <c r="N125" s="7">
        <f t="shared" si="89"/>
        <v>0</v>
      </c>
      <c r="O125" s="7">
        <f t="shared" si="90"/>
        <v>0</v>
      </c>
      <c r="P125" s="7">
        <f t="shared" si="75"/>
        <v>0</v>
      </c>
      <c r="Q125" s="9">
        <f t="shared" si="91"/>
        <v>0</v>
      </c>
      <c r="R125" s="9">
        <f t="shared" si="92"/>
        <v>0</v>
      </c>
      <c r="S125" s="9">
        <f t="shared" si="93"/>
        <v>0</v>
      </c>
      <c r="T125" s="1">
        <f t="shared" si="94"/>
        <v>0</v>
      </c>
      <c r="U125" s="9">
        <f t="shared" si="95"/>
        <v>0</v>
      </c>
      <c r="V125" s="9">
        <f t="shared" si="96"/>
        <v>0</v>
      </c>
      <c r="W125" s="1">
        <f t="shared" si="97"/>
        <v>0</v>
      </c>
      <c r="X125" s="9">
        <f t="shared" si="76"/>
        <v>0</v>
      </c>
      <c r="Y125" s="10">
        <f t="shared" si="77"/>
        <v>0</v>
      </c>
      <c r="Z125" s="10">
        <f t="shared" si="78"/>
        <v>0</v>
      </c>
      <c r="AA125" s="9">
        <f t="shared" si="79"/>
        <v>0</v>
      </c>
      <c r="AB125" s="47" t="e">
        <f t="shared" si="98"/>
        <v>#DIV/0!</v>
      </c>
      <c r="AC125" s="7">
        <f t="shared" si="99"/>
        <v>0</v>
      </c>
      <c r="AD125" s="44">
        <f t="shared" si="100"/>
        <v>0</v>
      </c>
      <c r="AE125" s="44">
        <f t="shared" si="101"/>
        <v>0</v>
      </c>
      <c r="AF125" s="44">
        <f t="shared" si="80"/>
        <v>0</v>
      </c>
      <c r="AG125" s="44">
        <f>'1 Krautuve'!AG125</f>
        <v>0</v>
      </c>
      <c r="AH125" s="61"/>
    </row>
    <row r="126" spans="2:34" x14ac:dyDescent="0.25">
      <c r="B126" s="26" t="s">
        <v>109</v>
      </c>
      <c r="C126" s="6">
        <v>535</v>
      </c>
      <c r="D126" s="25">
        <f t="shared" si="81"/>
        <v>534.99999999999989</v>
      </c>
      <c r="E126" s="25">
        <f t="shared" si="82"/>
        <v>665.99999999999989</v>
      </c>
      <c r="F126" s="2">
        <f t="shared" si="83"/>
        <v>0.89339339339339352</v>
      </c>
      <c r="G126" s="3">
        <f t="shared" si="84"/>
        <v>477.96546546546551</v>
      </c>
      <c r="H126" s="3">
        <f t="shared" si="85"/>
        <v>26.801801801801805</v>
      </c>
      <c r="I126" s="3">
        <f t="shared" si="73"/>
        <v>955.93093093093103</v>
      </c>
      <c r="J126" s="3">
        <f t="shared" si="102"/>
        <v>53.603603603603609</v>
      </c>
      <c r="K126" s="4">
        <f t="shared" si="86"/>
        <v>275308.10810810816</v>
      </c>
      <c r="L126" s="4">
        <f t="shared" si="87"/>
        <v>15437.83783783784</v>
      </c>
      <c r="M126" s="7">
        <f t="shared" si="88"/>
        <v>0</v>
      </c>
      <c r="N126" s="7">
        <f t="shared" si="89"/>
        <v>0</v>
      </c>
      <c r="O126" s="7">
        <f t="shared" si="90"/>
        <v>0</v>
      </c>
      <c r="P126" s="7">
        <f t="shared" si="75"/>
        <v>0</v>
      </c>
      <c r="Q126" s="9">
        <f t="shared" si="91"/>
        <v>0</v>
      </c>
      <c r="R126" s="9">
        <f t="shared" si="92"/>
        <v>0</v>
      </c>
      <c r="S126" s="9">
        <f t="shared" si="93"/>
        <v>0</v>
      </c>
      <c r="T126" s="1">
        <f t="shared" si="94"/>
        <v>0</v>
      </c>
      <c r="U126" s="9">
        <f t="shared" si="95"/>
        <v>0</v>
      </c>
      <c r="V126" s="9">
        <f t="shared" si="96"/>
        <v>0</v>
      </c>
      <c r="W126" s="1">
        <f t="shared" si="97"/>
        <v>0</v>
      </c>
      <c r="X126" s="9">
        <f t="shared" si="76"/>
        <v>0</v>
      </c>
      <c r="Y126" s="10">
        <f t="shared" si="77"/>
        <v>0</v>
      </c>
      <c r="Z126" s="10">
        <f t="shared" si="78"/>
        <v>0</v>
      </c>
      <c r="AA126" s="9">
        <f t="shared" si="79"/>
        <v>0</v>
      </c>
      <c r="AB126" s="47" t="e">
        <f t="shared" si="98"/>
        <v>#DIV/0!</v>
      </c>
      <c r="AC126" s="7">
        <f t="shared" si="99"/>
        <v>0</v>
      </c>
      <c r="AD126" s="44">
        <f t="shared" si="100"/>
        <v>0</v>
      </c>
      <c r="AE126" s="44">
        <f t="shared" si="101"/>
        <v>0</v>
      </c>
      <c r="AF126" s="44">
        <f t="shared" si="80"/>
        <v>0</v>
      </c>
      <c r="AG126" s="44">
        <f>'1 Krautuve'!AG126</f>
        <v>0</v>
      </c>
      <c r="AH126" s="61"/>
    </row>
    <row r="127" spans="2:34" x14ac:dyDescent="0.25">
      <c r="B127" s="26" t="s">
        <v>110</v>
      </c>
      <c r="C127" s="6">
        <v>540</v>
      </c>
      <c r="D127" s="25">
        <f t="shared" si="81"/>
        <v>540</v>
      </c>
      <c r="E127" s="25">
        <f t="shared" si="82"/>
        <v>671</v>
      </c>
      <c r="F127" s="2">
        <f t="shared" si="83"/>
        <v>0.88673621460506702</v>
      </c>
      <c r="G127" s="3">
        <f t="shared" si="84"/>
        <v>478.8375558867362</v>
      </c>
      <c r="H127" s="3">
        <f t="shared" si="85"/>
        <v>26.602086438152011</v>
      </c>
      <c r="I127" s="3">
        <f t="shared" si="73"/>
        <v>957.67511177347239</v>
      </c>
      <c r="J127" s="3">
        <f t="shared" si="102"/>
        <v>53.204172876304021</v>
      </c>
      <c r="K127" s="4">
        <f t="shared" si="86"/>
        <v>275810.43219076004</v>
      </c>
      <c r="L127" s="4">
        <f t="shared" si="87"/>
        <v>15322.801788375558</v>
      </c>
      <c r="M127" s="7">
        <f t="shared" si="88"/>
        <v>0</v>
      </c>
      <c r="N127" s="7">
        <f t="shared" si="89"/>
        <v>0</v>
      </c>
      <c r="O127" s="7">
        <f t="shared" si="90"/>
        <v>0</v>
      </c>
      <c r="P127" s="7">
        <f t="shared" si="75"/>
        <v>0</v>
      </c>
      <c r="Q127" s="9">
        <f t="shared" si="91"/>
        <v>0</v>
      </c>
      <c r="R127" s="9">
        <f t="shared" si="92"/>
        <v>0</v>
      </c>
      <c r="S127" s="9">
        <f t="shared" si="93"/>
        <v>0</v>
      </c>
      <c r="T127" s="1">
        <f t="shared" si="94"/>
        <v>0</v>
      </c>
      <c r="U127" s="9">
        <f t="shared" si="95"/>
        <v>0</v>
      </c>
      <c r="V127" s="9">
        <f t="shared" si="96"/>
        <v>0</v>
      </c>
      <c r="W127" s="1">
        <f t="shared" si="97"/>
        <v>0</v>
      </c>
      <c r="X127" s="9">
        <f t="shared" si="76"/>
        <v>0</v>
      </c>
      <c r="Y127" s="10">
        <f t="shared" si="77"/>
        <v>0</v>
      </c>
      <c r="Z127" s="10">
        <f t="shared" si="78"/>
        <v>0</v>
      </c>
      <c r="AA127" s="9">
        <f t="shared" si="79"/>
        <v>0</v>
      </c>
      <c r="AB127" s="47" t="e">
        <f t="shared" si="98"/>
        <v>#DIV/0!</v>
      </c>
      <c r="AC127" s="7">
        <f t="shared" si="99"/>
        <v>0</v>
      </c>
      <c r="AD127" s="44">
        <f t="shared" si="100"/>
        <v>0</v>
      </c>
      <c r="AE127" s="44">
        <f t="shared" si="101"/>
        <v>0</v>
      </c>
      <c r="AF127" s="44">
        <f t="shared" si="80"/>
        <v>0</v>
      </c>
      <c r="AG127" s="44">
        <f>'1 Krautuve'!AG127</f>
        <v>0</v>
      </c>
      <c r="AH127" s="61"/>
    </row>
    <row r="128" spans="2:34" x14ac:dyDescent="0.25">
      <c r="B128" s="26" t="s">
        <v>111</v>
      </c>
      <c r="C128" s="6">
        <v>545</v>
      </c>
      <c r="D128" s="25">
        <f t="shared" si="81"/>
        <v>545</v>
      </c>
      <c r="E128" s="25">
        <f t="shared" si="82"/>
        <v>676</v>
      </c>
      <c r="F128" s="2">
        <f t="shared" si="83"/>
        <v>0.88017751479289941</v>
      </c>
      <c r="G128" s="3">
        <f t="shared" si="84"/>
        <v>479.69674556213016</v>
      </c>
      <c r="H128" s="3">
        <f t="shared" si="85"/>
        <v>26.405325443786982</v>
      </c>
      <c r="I128" s="3">
        <f t="shared" si="73"/>
        <v>959.39349112426032</v>
      </c>
      <c r="J128" s="3">
        <f t="shared" si="102"/>
        <v>52.810650887573964</v>
      </c>
      <c r="K128" s="4">
        <f t="shared" si="86"/>
        <v>276305.32544378698</v>
      </c>
      <c r="L128" s="4">
        <f t="shared" si="87"/>
        <v>15209.467455621301</v>
      </c>
      <c r="M128" s="7">
        <f t="shared" si="88"/>
        <v>0</v>
      </c>
      <c r="N128" s="7">
        <f t="shared" si="89"/>
        <v>0</v>
      </c>
      <c r="O128" s="7">
        <f t="shared" si="90"/>
        <v>0</v>
      </c>
      <c r="P128" s="7">
        <f t="shared" si="75"/>
        <v>0</v>
      </c>
      <c r="Q128" s="9">
        <f t="shared" si="91"/>
        <v>0</v>
      </c>
      <c r="R128" s="9">
        <f t="shared" si="92"/>
        <v>0</v>
      </c>
      <c r="S128" s="9">
        <f t="shared" si="93"/>
        <v>0</v>
      </c>
      <c r="T128" s="1">
        <f t="shared" si="94"/>
        <v>0</v>
      </c>
      <c r="U128" s="9">
        <f t="shared" si="95"/>
        <v>0</v>
      </c>
      <c r="V128" s="9">
        <f t="shared" si="96"/>
        <v>0</v>
      </c>
      <c r="W128" s="1">
        <f t="shared" si="97"/>
        <v>0</v>
      </c>
      <c r="X128" s="9">
        <f t="shared" si="76"/>
        <v>0</v>
      </c>
      <c r="Y128" s="10">
        <f t="shared" si="77"/>
        <v>0</v>
      </c>
      <c r="Z128" s="10">
        <f t="shared" si="78"/>
        <v>0</v>
      </c>
      <c r="AA128" s="9">
        <f t="shared" si="79"/>
        <v>0</v>
      </c>
      <c r="AB128" s="47" t="e">
        <f t="shared" si="98"/>
        <v>#DIV/0!</v>
      </c>
      <c r="AC128" s="7">
        <f t="shared" si="99"/>
        <v>0</v>
      </c>
      <c r="AD128" s="44">
        <f t="shared" si="100"/>
        <v>0</v>
      </c>
      <c r="AE128" s="44">
        <f t="shared" si="101"/>
        <v>0</v>
      </c>
      <c r="AF128" s="44">
        <f t="shared" si="80"/>
        <v>0</v>
      </c>
      <c r="AG128" s="44">
        <f>'1 Krautuve'!AG128</f>
        <v>0</v>
      </c>
      <c r="AH128" s="61"/>
    </row>
    <row r="129" spans="2:34" x14ac:dyDescent="0.25">
      <c r="B129" s="26" t="s">
        <v>112</v>
      </c>
      <c r="C129" s="6">
        <v>550</v>
      </c>
      <c r="D129" s="25">
        <f t="shared" si="81"/>
        <v>550</v>
      </c>
      <c r="E129" s="25">
        <f t="shared" si="82"/>
        <v>681</v>
      </c>
      <c r="F129" s="2">
        <f t="shared" si="83"/>
        <v>0.87371512481644642</v>
      </c>
      <c r="G129" s="3">
        <f t="shared" si="84"/>
        <v>480.54331864904555</v>
      </c>
      <c r="H129" s="3">
        <f t="shared" si="85"/>
        <v>26.211453744493394</v>
      </c>
      <c r="I129" s="3">
        <f t="shared" si="73"/>
        <v>961.08663729809109</v>
      </c>
      <c r="J129" s="3">
        <f t="shared" si="102"/>
        <v>52.422907488986787</v>
      </c>
      <c r="K129" s="4">
        <f t="shared" si="86"/>
        <v>276792.95154185023</v>
      </c>
      <c r="L129" s="4">
        <f t="shared" si="87"/>
        <v>15097.797356828194</v>
      </c>
      <c r="M129" s="7">
        <f t="shared" si="88"/>
        <v>0</v>
      </c>
      <c r="N129" s="7">
        <f t="shared" si="89"/>
        <v>0</v>
      </c>
      <c r="O129" s="7">
        <f t="shared" si="90"/>
        <v>0</v>
      </c>
      <c r="P129" s="7">
        <f t="shared" si="75"/>
        <v>0</v>
      </c>
      <c r="Q129" s="9">
        <f t="shared" si="91"/>
        <v>0</v>
      </c>
      <c r="R129" s="9">
        <f t="shared" si="92"/>
        <v>0</v>
      </c>
      <c r="S129" s="9">
        <f t="shared" si="93"/>
        <v>0</v>
      </c>
      <c r="T129" s="1">
        <f t="shared" si="94"/>
        <v>0</v>
      </c>
      <c r="U129" s="9">
        <f t="shared" si="95"/>
        <v>0</v>
      </c>
      <c r="V129" s="9">
        <f t="shared" si="96"/>
        <v>0</v>
      </c>
      <c r="W129" s="1">
        <f t="shared" si="97"/>
        <v>0</v>
      </c>
      <c r="X129" s="9">
        <f t="shared" si="76"/>
        <v>0</v>
      </c>
      <c r="Y129" s="10">
        <f t="shared" si="77"/>
        <v>0</v>
      </c>
      <c r="Z129" s="10">
        <f t="shared" si="78"/>
        <v>0</v>
      </c>
      <c r="AA129" s="9">
        <f t="shared" si="79"/>
        <v>0</v>
      </c>
      <c r="AB129" s="47" t="e">
        <f t="shared" si="98"/>
        <v>#DIV/0!</v>
      </c>
      <c r="AC129" s="7">
        <f t="shared" si="99"/>
        <v>0</v>
      </c>
      <c r="AD129" s="44">
        <f t="shared" si="100"/>
        <v>0</v>
      </c>
      <c r="AE129" s="44">
        <f t="shared" si="101"/>
        <v>0</v>
      </c>
      <c r="AF129" s="44">
        <f t="shared" si="80"/>
        <v>0</v>
      </c>
      <c r="AG129" s="44">
        <f>'1 Krautuve'!AG129</f>
        <v>0</v>
      </c>
      <c r="AH129" s="61"/>
    </row>
    <row r="130" spans="2:34" x14ac:dyDescent="0.25">
      <c r="B130" s="26" t="s">
        <v>113</v>
      </c>
      <c r="C130" s="6">
        <v>555</v>
      </c>
      <c r="D130" s="25">
        <f t="shared" ref="D130:D139" si="103">60/(1/(C130/$D$6))</f>
        <v>555</v>
      </c>
      <c r="E130" s="25">
        <f t="shared" si="82"/>
        <v>686</v>
      </c>
      <c r="F130" s="2">
        <f t="shared" si="83"/>
        <v>0.86734693877551017</v>
      </c>
      <c r="G130" s="3">
        <f t="shared" si="84"/>
        <v>481.37755102040813</v>
      </c>
      <c r="H130" s="3">
        <f t="shared" si="85"/>
        <v>26.020408163265305</v>
      </c>
      <c r="I130" s="3">
        <f t="shared" si="73"/>
        <v>962.75510204081627</v>
      </c>
      <c r="J130" s="3">
        <f t="shared" si="102"/>
        <v>52.04081632653061</v>
      </c>
      <c r="K130" s="4">
        <f t="shared" si="86"/>
        <v>277273.46938775509</v>
      </c>
      <c r="L130" s="4">
        <f t="shared" si="87"/>
        <v>14987.755102040815</v>
      </c>
      <c r="M130" s="7">
        <f t="shared" si="88"/>
        <v>0</v>
      </c>
      <c r="N130" s="7">
        <f t="shared" si="89"/>
        <v>0</v>
      </c>
      <c r="O130" s="7">
        <f t="shared" si="90"/>
        <v>0</v>
      </c>
      <c r="P130" s="7">
        <f t="shared" si="75"/>
        <v>0</v>
      </c>
      <c r="Q130" s="9">
        <f t="shared" si="91"/>
        <v>0</v>
      </c>
      <c r="R130" s="9">
        <f t="shared" si="92"/>
        <v>0</v>
      </c>
      <c r="S130" s="9">
        <f t="shared" si="93"/>
        <v>0</v>
      </c>
      <c r="T130" s="1">
        <f t="shared" si="94"/>
        <v>0</v>
      </c>
      <c r="U130" s="9">
        <f t="shared" si="95"/>
        <v>0</v>
      </c>
      <c r="V130" s="9">
        <f t="shared" si="96"/>
        <v>0</v>
      </c>
      <c r="W130" s="1">
        <f t="shared" si="97"/>
        <v>0</v>
      </c>
      <c r="X130" s="9">
        <f t="shared" si="76"/>
        <v>0</v>
      </c>
      <c r="Y130" s="10">
        <f t="shared" si="77"/>
        <v>0</v>
      </c>
      <c r="Z130" s="10">
        <f t="shared" si="78"/>
        <v>0</v>
      </c>
      <c r="AA130" s="9">
        <f t="shared" si="79"/>
        <v>0</v>
      </c>
      <c r="AB130" s="47" t="e">
        <f t="shared" si="98"/>
        <v>#DIV/0!</v>
      </c>
      <c r="AC130" s="7">
        <f t="shared" si="99"/>
        <v>0</v>
      </c>
      <c r="AD130" s="44">
        <f t="shared" si="100"/>
        <v>0</v>
      </c>
      <c r="AE130" s="44">
        <f t="shared" si="101"/>
        <v>0</v>
      </c>
      <c r="AF130" s="44">
        <f t="shared" si="80"/>
        <v>0</v>
      </c>
      <c r="AG130" s="44">
        <f>'1 Krautuve'!AG130</f>
        <v>0</v>
      </c>
      <c r="AH130" s="61"/>
    </row>
    <row r="131" spans="2:34" x14ac:dyDescent="0.25">
      <c r="B131" s="26" t="s">
        <v>114</v>
      </c>
      <c r="C131" s="6">
        <v>560</v>
      </c>
      <c r="D131" s="25">
        <f t="shared" si="103"/>
        <v>560</v>
      </c>
      <c r="E131" s="25">
        <f t="shared" si="82"/>
        <v>691</v>
      </c>
      <c r="F131" s="2">
        <f t="shared" si="83"/>
        <v>0.86107091172214179</v>
      </c>
      <c r="G131" s="3">
        <f t="shared" si="84"/>
        <v>482.19971056439942</v>
      </c>
      <c r="H131" s="3">
        <f t="shared" si="85"/>
        <v>25.832127351664255</v>
      </c>
      <c r="I131" s="3">
        <f t="shared" si="73"/>
        <v>964.39942112879885</v>
      </c>
      <c r="J131" s="3">
        <f t="shared" si="102"/>
        <v>51.66425470332851</v>
      </c>
      <c r="K131" s="4">
        <f t="shared" si="86"/>
        <v>277747.03328509408</v>
      </c>
      <c r="L131" s="4">
        <f t="shared" si="87"/>
        <v>14879.305354558612</v>
      </c>
      <c r="M131" s="7">
        <f t="shared" si="88"/>
        <v>0</v>
      </c>
      <c r="N131" s="7">
        <f t="shared" si="89"/>
        <v>0</v>
      </c>
      <c r="O131" s="7">
        <f t="shared" si="90"/>
        <v>0</v>
      </c>
      <c r="P131" s="7">
        <f t="shared" si="75"/>
        <v>0</v>
      </c>
      <c r="Q131" s="9">
        <f t="shared" si="91"/>
        <v>0</v>
      </c>
      <c r="R131" s="9">
        <f t="shared" si="92"/>
        <v>0</v>
      </c>
      <c r="S131" s="9">
        <f t="shared" si="93"/>
        <v>0</v>
      </c>
      <c r="T131" s="1">
        <f t="shared" si="94"/>
        <v>0</v>
      </c>
      <c r="U131" s="9">
        <f t="shared" si="95"/>
        <v>0</v>
      </c>
      <c r="V131" s="9">
        <f t="shared" si="96"/>
        <v>0</v>
      </c>
      <c r="W131" s="1">
        <f t="shared" si="97"/>
        <v>0</v>
      </c>
      <c r="X131" s="9">
        <f t="shared" si="76"/>
        <v>0</v>
      </c>
      <c r="Y131" s="10">
        <f t="shared" si="77"/>
        <v>0</v>
      </c>
      <c r="Z131" s="10">
        <f t="shared" si="78"/>
        <v>0</v>
      </c>
      <c r="AA131" s="9">
        <f t="shared" si="79"/>
        <v>0</v>
      </c>
      <c r="AB131" s="47" t="e">
        <f t="shared" si="98"/>
        <v>#DIV/0!</v>
      </c>
      <c r="AC131" s="7">
        <f t="shared" si="99"/>
        <v>0</v>
      </c>
      <c r="AD131" s="44">
        <f t="shared" si="100"/>
        <v>0</v>
      </c>
      <c r="AE131" s="44">
        <f t="shared" si="101"/>
        <v>0</v>
      </c>
      <c r="AF131" s="44">
        <f t="shared" si="80"/>
        <v>0</v>
      </c>
      <c r="AG131" s="44">
        <f>'1 Krautuve'!AG131</f>
        <v>0</v>
      </c>
      <c r="AH131" s="61"/>
    </row>
    <row r="132" spans="2:34" x14ac:dyDescent="0.25">
      <c r="B132" s="26" t="s">
        <v>115</v>
      </c>
      <c r="C132" s="6">
        <v>565</v>
      </c>
      <c r="D132" s="25">
        <f t="shared" si="103"/>
        <v>564.99999999999989</v>
      </c>
      <c r="E132" s="25">
        <f t="shared" si="82"/>
        <v>695.99999999999989</v>
      </c>
      <c r="F132" s="2">
        <f t="shared" si="83"/>
        <v>0.85488505747126453</v>
      </c>
      <c r="G132" s="3">
        <f t="shared" si="84"/>
        <v>483.01005747126447</v>
      </c>
      <c r="H132" s="3">
        <f t="shared" si="85"/>
        <v>25.646551724137936</v>
      </c>
      <c r="I132" s="3">
        <f t="shared" si="73"/>
        <v>966.02011494252895</v>
      </c>
      <c r="J132" s="3">
        <f t="shared" si="102"/>
        <v>51.293103448275872</v>
      </c>
      <c r="K132" s="4">
        <f t="shared" si="86"/>
        <v>278213.79310344835</v>
      </c>
      <c r="L132" s="4">
        <f t="shared" si="87"/>
        <v>14772.413793103451</v>
      </c>
      <c r="M132" s="7">
        <f t="shared" si="88"/>
        <v>0</v>
      </c>
      <c r="N132" s="7">
        <f t="shared" si="89"/>
        <v>0</v>
      </c>
      <c r="O132" s="7">
        <f t="shared" si="90"/>
        <v>0</v>
      </c>
      <c r="P132" s="7">
        <f t="shared" si="75"/>
        <v>0</v>
      </c>
      <c r="Q132" s="9">
        <f t="shared" si="91"/>
        <v>0</v>
      </c>
      <c r="R132" s="9">
        <f t="shared" si="92"/>
        <v>0</v>
      </c>
      <c r="S132" s="9">
        <f t="shared" si="93"/>
        <v>0</v>
      </c>
      <c r="T132" s="1">
        <f t="shared" si="94"/>
        <v>0</v>
      </c>
      <c r="U132" s="9">
        <f t="shared" si="95"/>
        <v>0</v>
      </c>
      <c r="V132" s="9">
        <f t="shared" si="96"/>
        <v>0</v>
      </c>
      <c r="W132" s="1">
        <f t="shared" si="97"/>
        <v>0</v>
      </c>
      <c r="X132" s="9">
        <f t="shared" si="76"/>
        <v>0</v>
      </c>
      <c r="Y132" s="10">
        <f t="shared" si="77"/>
        <v>0</v>
      </c>
      <c r="Z132" s="10">
        <f t="shared" si="78"/>
        <v>0</v>
      </c>
      <c r="AA132" s="9">
        <f t="shared" si="79"/>
        <v>0</v>
      </c>
      <c r="AB132" s="47" t="e">
        <f t="shared" si="98"/>
        <v>#DIV/0!</v>
      </c>
      <c r="AC132" s="7">
        <f t="shared" si="99"/>
        <v>0</v>
      </c>
      <c r="AD132" s="44">
        <f t="shared" si="100"/>
        <v>0</v>
      </c>
      <c r="AE132" s="44">
        <f t="shared" si="101"/>
        <v>0</v>
      </c>
      <c r="AF132" s="44">
        <f t="shared" si="80"/>
        <v>0</v>
      </c>
      <c r="AG132" s="44">
        <f>'1 Krautuve'!AG132</f>
        <v>0</v>
      </c>
      <c r="AH132" s="61"/>
    </row>
    <row r="133" spans="2:34" x14ac:dyDescent="0.25">
      <c r="B133" s="26" t="s">
        <v>116</v>
      </c>
      <c r="C133" s="6">
        <v>570</v>
      </c>
      <c r="D133" s="25">
        <f t="shared" si="103"/>
        <v>570</v>
      </c>
      <c r="E133" s="25">
        <f t="shared" si="82"/>
        <v>701</v>
      </c>
      <c r="F133" s="2">
        <f t="shared" si="83"/>
        <v>0.84878744650499283</v>
      </c>
      <c r="G133" s="3">
        <f t="shared" si="84"/>
        <v>483.80884450784589</v>
      </c>
      <c r="H133" s="3">
        <f t="shared" si="85"/>
        <v>25.463623395149785</v>
      </c>
      <c r="I133" s="3">
        <f t="shared" si="73"/>
        <v>967.61768901569178</v>
      </c>
      <c r="J133" s="3">
        <f t="shared" si="102"/>
        <v>50.92724679029957</v>
      </c>
      <c r="K133" s="4">
        <f t="shared" si="86"/>
        <v>278673.89443651924</v>
      </c>
      <c r="L133" s="4">
        <f t="shared" si="87"/>
        <v>14667.047075606277</v>
      </c>
      <c r="M133" s="7">
        <f t="shared" si="88"/>
        <v>0</v>
      </c>
      <c r="N133" s="7">
        <f t="shared" si="89"/>
        <v>0</v>
      </c>
      <c r="O133" s="7">
        <f t="shared" si="90"/>
        <v>0</v>
      </c>
      <c r="P133" s="7">
        <f t="shared" si="75"/>
        <v>0</v>
      </c>
      <c r="Q133" s="9">
        <f t="shared" si="91"/>
        <v>0</v>
      </c>
      <c r="R133" s="9">
        <f t="shared" si="92"/>
        <v>0</v>
      </c>
      <c r="S133" s="9">
        <f t="shared" si="93"/>
        <v>0</v>
      </c>
      <c r="T133" s="1">
        <f t="shared" si="94"/>
        <v>0</v>
      </c>
      <c r="U133" s="9">
        <f t="shared" si="95"/>
        <v>0</v>
      </c>
      <c r="V133" s="9">
        <f t="shared" si="96"/>
        <v>0</v>
      </c>
      <c r="W133" s="1">
        <f t="shared" si="97"/>
        <v>0</v>
      </c>
      <c r="X133" s="9">
        <f t="shared" si="76"/>
        <v>0</v>
      </c>
      <c r="Y133" s="10">
        <f t="shared" si="77"/>
        <v>0</v>
      </c>
      <c r="Z133" s="10">
        <f t="shared" si="78"/>
        <v>0</v>
      </c>
      <c r="AA133" s="9">
        <f t="shared" si="79"/>
        <v>0</v>
      </c>
      <c r="AB133" s="47" t="e">
        <f t="shared" si="98"/>
        <v>#DIV/0!</v>
      </c>
      <c r="AC133" s="7">
        <f t="shared" si="99"/>
        <v>0</v>
      </c>
      <c r="AD133" s="44">
        <f t="shared" si="100"/>
        <v>0</v>
      </c>
      <c r="AE133" s="44">
        <f t="shared" si="101"/>
        <v>0</v>
      </c>
      <c r="AF133" s="44">
        <f t="shared" si="80"/>
        <v>0</v>
      </c>
      <c r="AG133" s="44">
        <f>'1 Krautuve'!AG133</f>
        <v>0</v>
      </c>
      <c r="AH133" s="61"/>
    </row>
    <row r="134" spans="2:34" x14ac:dyDescent="0.25">
      <c r="B134" s="26" t="s">
        <v>117</v>
      </c>
      <c r="C134" s="6">
        <v>575</v>
      </c>
      <c r="D134" s="25">
        <f t="shared" si="103"/>
        <v>575</v>
      </c>
      <c r="E134" s="25">
        <f t="shared" si="82"/>
        <v>706</v>
      </c>
      <c r="F134" s="2">
        <f t="shared" si="83"/>
        <v>0.84277620396600561</v>
      </c>
      <c r="G134" s="3">
        <f t="shared" si="84"/>
        <v>484.59631728045321</v>
      </c>
      <c r="H134" s="3">
        <f t="shared" si="85"/>
        <v>25.283286118980168</v>
      </c>
      <c r="I134" s="3">
        <f t="shared" si="73"/>
        <v>969.19263456090641</v>
      </c>
      <c r="J134" s="3">
        <f t="shared" si="102"/>
        <v>50.566572237960337</v>
      </c>
      <c r="K134" s="4">
        <f t="shared" si="86"/>
        <v>279127.47875354107</v>
      </c>
      <c r="L134" s="4">
        <f t="shared" si="87"/>
        <v>14563.172804532576</v>
      </c>
      <c r="M134" s="7">
        <f t="shared" si="88"/>
        <v>0</v>
      </c>
      <c r="N134" s="7">
        <f t="shared" si="89"/>
        <v>0</v>
      </c>
      <c r="O134" s="7">
        <f t="shared" si="90"/>
        <v>0</v>
      </c>
      <c r="P134" s="7">
        <f t="shared" si="75"/>
        <v>0</v>
      </c>
      <c r="Q134" s="9">
        <f t="shared" si="91"/>
        <v>0</v>
      </c>
      <c r="R134" s="9">
        <f t="shared" si="92"/>
        <v>0</v>
      </c>
      <c r="S134" s="9">
        <f t="shared" si="93"/>
        <v>0</v>
      </c>
      <c r="T134" s="1">
        <f t="shared" si="94"/>
        <v>0</v>
      </c>
      <c r="U134" s="9">
        <f t="shared" si="95"/>
        <v>0</v>
      </c>
      <c r="V134" s="9">
        <f t="shared" si="96"/>
        <v>0</v>
      </c>
      <c r="W134" s="1">
        <f t="shared" si="97"/>
        <v>0</v>
      </c>
      <c r="X134" s="9">
        <f t="shared" si="76"/>
        <v>0</v>
      </c>
      <c r="Y134" s="10">
        <f t="shared" si="77"/>
        <v>0</v>
      </c>
      <c r="Z134" s="10">
        <f t="shared" si="78"/>
        <v>0</v>
      </c>
      <c r="AA134" s="9">
        <f t="shared" si="79"/>
        <v>0</v>
      </c>
      <c r="AB134" s="47" t="e">
        <f t="shared" si="98"/>
        <v>#DIV/0!</v>
      </c>
      <c r="AC134" s="7">
        <f t="shared" si="99"/>
        <v>0</v>
      </c>
      <c r="AD134" s="44">
        <f t="shared" si="100"/>
        <v>0</v>
      </c>
      <c r="AE134" s="44">
        <f t="shared" si="101"/>
        <v>0</v>
      </c>
      <c r="AF134" s="44">
        <f t="shared" si="80"/>
        <v>0</v>
      </c>
      <c r="AG134" s="44">
        <f>'1 Krautuve'!AG134</f>
        <v>0</v>
      </c>
      <c r="AH134" s="61"/>
    </row>
    <row r="135" spans="2:34" x14ac:dyDescent="0.25">
      <c r="B135" s="26" t="s">
        <v>118</v>
      </c>
      <c r="C135" s="6">
        <v>580</v>
      </c>
      <c r="D135" s="25">
        <f t="shared" si="103"/>
        <v>579.99999999999989</v>
      </c>
      <c r="E135" s="25">
        <f t="shared" si="82"/>
        <v>710.99999999999989</v>
      </c>
      <c r="F135" s="2">
        <f t="shared" si="83"/>
        <v>0.83684950773558386</v>
      </c>
      <c r="G135" s="3">
        <f t="shared" si="84"/>
        <v>485.37271448663864</v>
      </c>
      <c r="H135" s="3">
        <f t="shared" si="85"/>
        <v>25.105485232067515</v>
      </c>
      <c r="I135" s="3">
        <f t="shared" si="73"/>
        <v>970.74542897327728</v>
      </c>
      <c r="J135" s="3">
        <f t="shared" si="102"/>
        <v>50.210970464135031</v>
      </c>
      <c r="K135" s="4">
        <f t="shared" si="86"/>
        <v>279574.68354430387</v>
      </c>
      <c r="L135" s="4">
        <f t="shared" si="87"/>
        <v>14460.759493670888</v>
      </c>
      <c r="M135" s="7">
        <f t="shared" si="88"/>
        <v>0</v>
      </c>
      <c r="N135" s="7">
        <f t="shared" si="89"/>
        <v>0</v>
      </c>
      <c r="O135" s="7">
        <f t="shared" si="90"/>
        <v>0</v>
      </c>
      <c r="P135" s="7">
        <f t="shared" si="75"/>
        <v>0</v>
      </c>
      <c r="Q135" s="9">
        <f t="shared" si="91"/>
        <v>0</v>
      </c>
      <c r="R135" s="9">
        <f t="shared" si="92"/>
        <v>0</v>
      </c>
      <c r="S135" s="9">
        <f t="shared" si="93"/>
        <v>0</v>
      </c>
      <c r="T135" s="1">
        <f t="shared" si="94"/>
        <v>0</v>
      </c>
      <c r="U135" s="9">
        <f t="shared" si="95"/>
        <v>0</v>
      </c>
      <c r="V135" s="9">
        <f t="shared" si="96"/>
        <v>0</v>
      </c>
      <c r="W135" s="1">
        <f t="shared" si="97"/>
        <v>0</v>
      </c>
      <c r="X135" s="9">
        <f t="shared" si="76"/>
        <v>0</v>
      </c>
      <c r="Y135" s="10">
        <f t="shared" si="77"/>
        <v>0</v>
      </c>
      <c r="Z135" s="10">
        <f t="shared" si="78"/>
        <v>0</v>
      </c>
      <c r="AA135" s="9">
        <f t="shared" si="79"/>
        <v>0</v>
      </c>
      <c r="AB135" s="47" t="e">
        <f t="shared" si="98"/>
        <v>#DIV/0!</v>
      </c>
      <c r="AC135" s="7">
        <f t="shared" si="99"/>
        <v>0</v>
      </c>
      <c r="AD135" s="44">
        <f t="shared" si="100"/>
        <v>0</v>
      </c>
      <c r="AE135" s="44">
        <f t="shared" si="101"/>
        <v>0</v>
      </c>
      <c r="AF135" s="44">
        <f t="shared" si="80"/>
        <v>0</v>
      </c>
      <c r="AG135" s="44">
        <f>'1 Krautuve'!AG135</f>
        <v>0</v>
      </c>
      <c r="AH135" s="61"/>
    </row>
    <row r="136" spans="2:34" x14ac:dyDescent="0.25">
      <c r="B136" s="26" t="s">
        <v>119</v>
      </c>
      <c r="C136" s="6">
        <v>585</v>
      </c>
      <c r="D136" s="25">
        <f t="shared" si="103"/>
        <v>585</v>
      </c>
      <c r="E136" s="25">
        <f t="shared" si="82"/>
        <v>716</v>
      </c>
      <c r="F136" s="2">
        <f t="shared" si="83"/>
        <v>0.83100558659217882</v>
      </c>
      <c r="G136" s="3">
        <f t="shared" si="84"/>
        <v>486.1382681564246</v>
      </c>
      <c r="H136" s="3">
        <f t="shared" si="85"/>
        <v>24.930167597765365</v>
      </c>
      <c r="I136" s="3">
        <f t="shared" si="73"/>
        <v>972.2765363128492</v>
      </c>
      <c r="J136" s="3">
        <f t="shared" si="102"/>
        <v>49.86033519553073</v>
      </c>
      <c r="K136" s="4">
        <f t="shared" si="86"/>
        <v>280015.64245810057</v>
      </c>
      <c r="L136" s="4">
        <f t="shared" si="87"/>
        <v>14359.776536312851</v>
      </c>
      <c r="M136" s="7">
        <f t="shared" si="88"/>
        <v>0</v>
      </c>
      <c r="N136" s="7">
        <f t="shared" si="89"/>
        <v>0</v>
      </c>
      <c r="O136" s="7">
        <f t="shared" si="90"/>
        <v>0</v>
      </c>
      <c r="P136" s="7">
        <f t="shared" si="75"/>
        <v>0</v>
      </c>
      <c r="Q136" s="9">
        <f t="shared" si="91"/>
        <v>0</v>
      </c>
      <c r="R136" s="9">
        <f t="shared" si="92"/>
        <v>0</v>
      </c>
      <c r="S136" s="9">
        <f t="shared" si="93"/>
        <v>0</v>
      </c>
      <c r="T136" s="1">
        <f t="shared" si="94"/>
        <v>0</v>
      </c>
      <c r="U136" s="9">
        <f t="shared" si="95"/>
        <v>0</v>
      </c>
      <c r="V136" s="9">
        <f t="shared" si="96"/>
        <v>0</v>
      </c>
      <c r="W136" s="1">
        <f t="shared" si="97"/>
        <v>0</v>
      </c>
      <c r="X136" s="9">
        <f t="shared" si="76"/>
        <v>0</v>
      </c>
      <c r="Y136" s="10">
        <f t="shared" si="77"/>
        <v>0</v>
      </c>
      <c r="Z136" s="10">
        <f t="shared" si="78"/>
        <v>0</v>
      </c>
      <c r="AA136" s="9">
        <f t="shared" si="79"/>
        <v>0</v>
      </c>
      <c r="AB136" s="47" t="e">
        <f t="shared" si="98"/>
        <v>#DIV/0!</v>
      </c>
      <c r="AC136" s="7">
        <f t="shared" si="99"/>
        <v>0</v>
      </c>
      <c r="AD136" s="44">
        <f t="shared" si="100"/>
        <v>0</v>
      </c>
      <c r="AE136" s="44">
        <f t="shared" si="101"/>
        <v>0</v>
      </c>
      <c r="AF136" s="44">
        <f t="shared" si="80"/>
        <v>0</v>
      </c>
      <c r="AG136" s="44">
        <f>'1 Krautuve'!AG136</f>
        <v>0</v>
      </c>
      <c r="AH136" s="61"/>
    </row>
    <row r="137" spans="2:34" x14ac:dyDescent="0.25">
      <c r="B137" s="26" t="s">
        <v>120</v>
      </c>
      <c r="C137" s="6">
        <v>590</v>
      </c>
      <c r="D137" s="25">
        <f t="shared" si="103"/>
        <v>590</v>
      </c>
      <c r="E137" s="25">
        <f t="shared" si="82"/>
        <v>721</v>
      </c>
      <c r="F137" s="2">
        <f t="shared" si="83"/>
        <v>0.82524271844660191</v>
      </c>
      <c r="G137" s="3">
        <f t="shared" si="84"/>
        <v>486.89320388349512</v>
      </c>
      <c r="H137" s="3">
        <f t="shared" si="85"/>
        <v>24.757281553398059</v>
      </c>
      <c r="I137" s="3">
        <f t="shared" si="73"/>
        <v>973.78640776699024</v>
      </c>
      <c r="J137" s="3">
        <f t="shared" si="102"/>
        <v>49.514563106796118</v>
      </c>
      <c r="K137" s="4">
        <f t="shared" si="86"/>
        <v>280450.48543689318</v>
      </c>
      <c r="L137" s="4">
        <f t="shared" si="87"/>
        <v>14260.194174757282</v>
      </c>
      <c r="M137" s="7">
        <f t="shared" si="88"/>
        <v>0</v>
      </c>
      <c r="N137" s="7">
        <f t="shared" si="89"/>
        <v>0</v>
      </c>
      <c r="O137" s="7">
        <f t="shared" si="90"/>
        <v>0</v>
      </c>
      <c r="P137" s="7">
        <f t="shared" si="75"/>
        <v>0</v>
      </c>
      <c r="Q137" s="9">
        <f t="shared" si="91"/>
        <v>0</v>
      </c>
      <c r="R137" s="9">
        <f t="shared" si="92"/>
        <v>0</v>
      </c>
      <c r="S137" s="9">
        <f t="shared" si="93"/>
        <v>0</v>
      </c>
      <c r="T137" s="1">
        <f t="shared" si="94"/>
        <v>0</v>
      </c>
      <c r="U137" s="9">
        <f t="shared" si="95"/>
        <v>0</v>
      </c>
      <c r="V137" s="9">
        <f t="shared" si="96"/>
        <v>0</v>
      </c>
      <c r="W137" s="1">
        <f t="shared" si="97"/>
        <v>0</v>
      </c>
      <c r="X137" s="9">
        <f t="shared" si="76"/>
        <v>0</v>
      </c>
      <c r="Y137" s="10">
        <f t="shared" si="77"/>
        <v>0</v>
      </c>
      <c r="Z137" s="10">
        <f t="shared" si="78"/>
        <v>0</v>
      </c>
      <c r="AA137" s="9">
        <f t="shared" si="79"/>
        <v>0</v>
      </c>
      <c r="AB137" s="47" t="e">
        <f t="shared" si="98"/>
        <v>#DIV/0!</v>
      </c>
      <c r="AC137" s="7">
        <f t="shared" si="99"/>
        <v>0</v>
      </c>
      <c r="AD137" s="44">
        <f t="shared" si="100"/>
        <v>0</v>
      </c>
      <c r="AE137" s="44">
        <f t="shared" si="101"/>
        <v>0</v>
      </c>
      <c r="AF137" s="44">
        <f t="shared" si="80"/>
        <v>0</v>
      </c>
      <c r="AG137" s="44">
        <f>'1 Krautuve'!AG137</f>
        <v>0</v>
      </c>
      <c r="AH137" s="61"/>
    </row>
    <row r="138" spans="2:34" x14ac:dyDescent="0.25">
      <c r="B138" s="26" t="s">
        <v>121</v>
      </c>
      <c r="C138" s="6">
        <v>595</v>
      </c>
      <c r="D138" s="25">
        <f t="shared" si="103"/>
        <v>595</v>
      </c>
      <c r="E138" s="25">
        <f t="shared" si="82"/>
        <v>726</v>
      </c>
      <c r="F138" s="2">
        <f t="shared" si="83"/>
        <v>0.81955922865013775</v>
      </c>
      <c r="G138" s="3">
        <f t="shared" si="84"/>
        <v>487.63774104683193</v>
      </c>
      <c r="H138" s="3">
        <f t="shared" si="85"/>
        <v>24.586776859504134</v>
      </c>
      <c r="I138" s="3">
        <f t="shared" si="73"/>
        <v>975.27548209366387</v>
      </c>
      <c r="J138" s="3">
        <f t="shared" si="102"/>
        <v>49.173553719008268</v>
      </c>
      <c r="K138" s="4">
        <f t="shared" si="86"/>
        <v>280879.33884297521</v>
      </c>
      <c r="L138" s="4">
        <f t="shared" si="87"/>
        <v>14161.983471074382</v>
      </c>
      <c r="M138" s="7">
        <f t="shared" si="88"/>
        <v>0</v>
      </c>
      <c r="N138" s="7">
        <f t="shared" si="89"/>
        <v>0</v>
      </c>
      <c r="O138" s="7">
        <f t="shared" si="90"/>
        <v>0</v>
      </c>
      <c r="P138" s="7">
        <f t="shared" si="75"/>
        <v>0</v>
      </c>
      <c r="Q138" s="9">
        <f t="shared" si="91"/>
        <v>0</v>
      </c>
      <c r="R138" s="9">
        <f t="shared" si="92"/>
        <v>0</v>
      </c>
      <c r="S138" s="9">
        <f t="shared" si="93"/>
        <v>0</v>
      </c>
      <c r="T138" s="1">
        <f t="shared" si="94"/>
        <v>0</v>
      </c>
      <c r="U138" s="9">
        <f t="shared" si="95"/>
        <v>0</v>
      </c>
      <c r="V138" s="9">
        <f t="shared" si="96"/>
        <v>0</v>
      </c>
      <c r="W138" s="1">
        <f t="shared" si="97"/>
        <v>0</v>
      </c>
      <c r="X138" s="9">
        <f t="shared" si="76"/>
        <v>0</v>
      </c>
      <c r="Y138" s="10">
        <f t="shared" si="77"/>
        <v>0</v>
      </c>
      <c r="Z138" s="10">
        <f t="shared" si="78"/>
        <v>0</v>
      </c>
      <c r="AA138" s="9">
        <f t="shared" si="79"/>
        <v>0</v>
      </c>
      <c r="AB138" s="47" t="e">
        <f t="shared" si="98"/>
        <v>#DIV/0!</v>
      </c>
      <c r="AC138" s="7">
        <f t="shared" si="99"/>
        <v>0</v>
      </c>
      <c r="AD138" s="44">
        <f t="shared" si="100"/>
        <v>0</v>
      </c>
      <c r="AE138" s="44">
        <f t="shared" si="101"/>
        <v>0</v>
      </c>
      <c r="AF138" s="44">
        <f t="shared" si="80"/>
        <v>0</v>
      </c>
      <c r="AG138" s="44">
        <f>'1 Krautuve'!AG138</f>
        <v>0</v>
      </c>
      <c r="AH138" s="61"/>
    </row>
    <row r="139" spans="2:34" x14ac:dyDescent="0.25">
      <c r="B139" s="26" t="s">
        <v>122</v>
      </c>
      <c r="C139" s="6">
        <v>600</v>
      </c>
      <c r="D139" s="25">
        <f t="shared" si="103"/>
        <v>600</v>
      </c>
      <c r="E139" s="25">
        <f t="shared" si="82"/>
        <v>731</v>
      </c>
      <c r="F139" s="2">
        <f t="shared" si="83"/>
        <v>0.81395348837209303</v>
      </c>
      <c r="G139" s="3">
        <f t="shared" si="84"/>
        <v>488.37209302325584</v>
      </c>
      <c r="H139" s="3">
        <f t="shared" si="85"/>
        <v>24.418604651162791</v>
      </c>
      <c r="I139" s="3">
        <f t="shared" si="73"/>
        <v>976.74418604651169</v>
      </c>
      <c r="J139" s="3">
        <f t="shared" si="102"/>
        <v>48.837209302325583</v>
      </c>
      <c r="K139" s="4">
        <f t="shared" si="86"/>
        <v>281302.32558139536</v>
      </c>
      <c r="L139" s="4">
        <f t="shared" si="87"/>
        <v>14065.116279069767</v>
      </c>
      <c r="M139" s="7">
        <f t="shared" si="88"/>
        <v>0</v>
      </c>
      <c r="N139" s="7">
        <f t="shared" si="89"/>
        <v>0</v>
      </c>
      <c r="O139" s="7">
        <f t="shared" si="90"/>
        <v>0</v>
      </c>
      <c r="P139" s="7">
        <f t="shared" si="75"/>
        <v>0</v>
      </c>
      <c r="Q139" s="9">
        <f t="shared" si="91"/>
        <v>0</v>
      </c>
      <c r="R139" s="9">
        <f t="shared" si="92"/>
        <v>0</v>
      </c>
      <c r="S139" s="9">
        <f t="shared" si="93"/>
        <v>0</v>
      </c>
      <c r="T139" s="1">
        <f t="shared" si="94"/>
        <v>0</v>
      </c>
      <c r="U139" s="9">
        <f t="shared" si="95"/>
        <v>0</v>
      </c>
      <c r="V139" s="9">
        <f t="shared" si="96"/>
        <v>0</v>
      </c>
      <c r="W139" s="1">
        <f t="shared" si="97"/>
        <v>0</v>
      </c>
      <c r="X139" s="9">
        <f t="shared" si="76"/>
        <v>0</v>
      </c>
      <c r="Y139" s="10">
        <f t="shared" si="77"/>
        <v>0</v>
      </c>
      <c r="Z139" s="10">
        <f t="shared" si="78"/>
        <v>0</v>
      </c>
      <c r="AA139" s="9">
        <f t="shared" si="79"/>
        <v>0</v>
      </c>
      <c r="AB139" s="47" t="e">
        <f t="shared" si="98"/>
        <v>#DIV/0!</v>
      </c>
      <c r="AC139" s="7">
        <f t="shared" si="99"/>
        <v>0</v>
      </c>
      <c r="AD139" s="44">
        <f t="shared" si="100"/>
        <v>0</v>
      </c>
      <c r="AE139" s="44">
        <f t="shared" si="101"/>
        <v>0</v>
      </c>
      <c r="AF139" s="44">
        <f t="shared" si="80"/>
        <v>0</v>
      </c>
      <c r="AG139" s="44">
        <f>'1 Krautuve'!AG139</f>
        <v>0</v>
      </c>
      <c r="AH139" s="61"/>
    </row>
    <row r="140" spans="2:34" x14ac:dyDescent="0.25">
      <c r="M140" s="3"/>
      <c r="N140" s="3"/>
      <c r="O140" s="3"/>
    </row>
    <row r="141" spans="2:34" x14ac:dyDescent="0.25">
      <c r="M141" s="3"/>
      <c r="N141" s="3"/>
      <c r="O141" s="3"/>
    </row>
    <row r="142" spans="2:34" x14ac:dyDescent="0.25">
      <c r="M142" s="3"/>
      <c r="N142" s="3"/>
      <c r="O142" s="3"/>
    </row>
    <row r="143" spans="2:34" x14ac:dyDescent="0.25">
      <c r="M143" s="3"/>
      <c r="N143" s="3"/>
      <c r="O143" s="3"/>
    </row>
    <row r="144" spans="2:34" x14ac:dyDescent="0.25">
      <c r="M144" s="3"/>
      <c r="N144" s="3"/>
      <c r="O144" s="3"/>
    </row>
    <row r="145" spans="13:15" x14ac:dyDescent="0.25">
      <c r="M145" s="3"/>
      <c r="N145" s="3"/>
      <c r="O145" s="3"/>
    </row>
    <row r="146" spans="13:15" x14ac:dyDescent="0.25">
      <c r="M146" s="3"/>
      <c r="N146" s="3"/>
      <c r="O146" s="3"/>
    </row>
    <row r="147" spans="13:15" x14ac:dyDescent="0.25">
      <c r="M147" s="3"/>
      <c r="N147" s="3"/>
      <c r="O147" s="3"/>
    </row>
    <row r="148" spans="13:15" x14ac:dyDescent="0.25">
      <c r="M148" s="3"/>
      <c r="N148" s="3"/>
      <c r="O148" s="3"/>
    </row>
    <row r="149" spans="13:15" x14ac:dyDescent="0.25">
      <c r="M149" s="3"/>
      <c r="N149" s="3"/>
      <c r="O149" s="3"/>
    </row>
    <row r="150" spans="13:15" x14ac:dyDescent="0.25">
      <c r="M150" s="3"/>
      <c r="N150" s="3"/>
      <c r="O150" s="3"/>
    </row>
    <row r="151" spans="13:15" x14ac:dyDescent="0.25">
      <c r="M151" s="3"/>
      <c r="N151" s="3"/>
      <c r="O151" s="3"/>
    </row>
  </sheetData>
  <sheetProtection password="AE84" sheet="1" objects="1" scenarios="1"/>
  <mergeCells count="40">
    <mergeCell ref="B16:C16"/>
    <mergeCell ref="F16:J16"/>
    <mergeCell ref="M16:S16"/>
    <mergeCell ref="AF17:AG17"/>
    <mergeCell ref="M18:P18"/>
    <mergeCell ref="Y18:Z18"/>
    <mergeCell ref="F17:J17"/>
    <mergeCell ref="B15:C15"/>
    <mergeCell ref="F15:J15"/>
    <mergeCell ref="M15:S15"/>
    <mergeCell ref="B10:C10"/>
    <mergeCell ref="M10:S10"/>
    <mergeCell ref="B11:C11"/>
    <mergeCell ref="M11:S11"/>
    <mergeCell ref="B12:C12"/>
    <mergeCell ref="F12:J12"/>
    <mergeCell ref="B13:C13"/>
    <mergeCell ref="F13:J13"/>
    <mergeCell ref="M13:S13"/>
    <mergeCell ref="B14:C14"/>
    <mergeCell ref="M14:S14"/>
    <mergeCell ref="F14:J14"/>
    <mergeCell ref="B8:C8"/>
    <mergeCell ref="F8:J8"/>
    <mergeCell ref="M8:S8"/>
    <mergeCell ref="B9:C9"/>
    <mergeCell ref="F9:J9"/>
    <mergeCell ref="M9:S9"/>
    <mergeCell ref="B6:C6"/>
    <mergeCell ref="F6:J6"/>
    <mergeCell ref="M6:S6"/>
    <mergeCell ref="B7:C7"/>
    <mergeCell ref="F7:J7"/>
    <mergeCell ref="M7:S7"/>
    <mergeCell ref="B4:C4"/>
    <mergeCell ref="F4:J4"/>
    <mergeCell ref="M4:S4"/>
    <mergeCell ref="B5:C5"/>
    <mergeCell ref="F5:J5"/>
    <mergeCell ref="M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I151"/>
  <sheetViews>
    <sheetView zoomScale="70" zoomScaleNormal="70" workbookViewId="0">
      <pane xSplit="2" ySplit="19" topLeftCell="C20" activePane="bottomRight" state="frozen"/>
      <selection pane="topRight" activeCell="C1" sqref="C1"/>
      <selection pane="bottomLeft" activeCell="A17" sqref="A17"/>
      <selection pane="bottomRight" activeCell="AH1" sqref="AH1:AH1048576"/>
    </sheetView>
  </sheetViews>
  <sheetFormatPr defaultRowHeight="15" x14ac:dyDescent="0.25"/>
  <cols>
    <col min="1" max="1" width="2.28515625" style="6" customWidth="1"/>
    <col min="2" max="2" width="12.28515625" bestFit="1" customWidth="1"/>
    <col min="3" max="3" width="11.5703125" bestFit="1" customWidth="1"/>
    <col min="4" max="4" width="10.5703125" customWidth="1"/>
    <col min="5" max="5" width="12.7109375" customWidth="1"/>
    <col min="6" max="6" width="9.28515625" style="2" customWidth="1"/>
    <col min="7" max="7" width="8.140625" style="2" customWidth="1"/>
    <col min="8" max="8" width="8.5703125" customWidth="1"/>
    <col min="9" max="9" width="10.85546875" style="3" customWidth="1"/>
    <col min="10" max="10" width="12" style="3" customWidth="1"/>
    <col min="11" max="11" width="10" style="4" customWidth="1"/>
    <col min="12" max="12" width="9.140625" style="4"/>
    <col min="15" max="15" width="13.42578125" bestFit="1" customWidth="1"/>
    <col min="16" max="16" width="7.85546875" customWidth="1"/>
    <col min="19" max="19" width="8.140625" customWidth="1"/>
    <col min="20" max="20" width="10.85546875" customWidth="1"/>
    <col min="21" max="21" width="9.85546875" customWidth="1"/>
    <col min="22" max="22" width="13" customWidth="1"/>
    <col min="23" max="23" width="13.85546875" customWidth="1"/>
    <col min="28" max="28" width="10" bestFit="1" customWidth="1"/>
    <col min="29" max="29" width="10.140625" bestFit="1" customWidth="1"/>
    <col min="30" max="30" width="12.140625" bestFit="1" customWidth="1"/>
    <col min="31" max="31" width="10.42578125" bestFit="1" customWidth="1"/>
    <col min="34" max="34" width="9.140625" customWidth="1"/>
  </cols>
  <sheetData>
    <row r="1" spans="1:35" ht="18.75" x14ac:dyDescent="0.3">
      <c r="B1" s="51" t="s">
        <v>194</v>
      </c>
      <c r="Q1" s="63" t="s">
        <v>198</v>
      </c>
    </row>
    <row r="2" spans="1:35" x14ac:dyDescent="0.25">
      <c r="B2" s="60" t="s">
        <v>197</v>
      </c>
    </row>
    <row r="3" spans="1:35" ht="18.75" x14ac:dyDescent="0.3">
      <c r="B3" s="50" t="s">
        <v>196</v>
      </c>
    </row>
    <row r="4" spans="1:35" s="4" customFormat="1" x14ac:dyDescent="0.25">
      <c r="A4" s="6"/>
      <c r="B4" s="80" t="s">
        <v>139</v>
      </c>
      <c r="C4" s="80"/>
      <c r="D4" s="1">
        <f>'1 Krautuve'!D4</f>
        <v>40</v>
      </c>
      <c r="E4"/>
      <c r="F4" s="67" t="s">
        <v>173</v>
      </c>
      <c r="G4" s="68"/>
      <c r="H4" s="68"/>
      <c r="I4" s="68"/>
      <c r="J4" s="69"/>
      <c r="K4" s="10">
        <f>'1 Krautuve'!K4</f>
        <v>0</v>
      </c>
      <c r="M4" s="78" t="s">
        <v>128</v>
      </c>
      <c r="N4" s="78"/>
      <c r="O4" s="78"/>
      <c r="P4" s="78"/>
      <c r="Q4" s="78"/>
      <c r="R4" s="78"/>
      <c r="S4" s="78"/>
      <c r="T4" s="7">
        <f>'1 Krautuve'!T4</f>
        <v>0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s="4" customFormat="1" ht="15" customHeight="1" x14ac:dyDescent="0.25">
      <c r="A5" s="6"/>
      <c r="B5" s="80" t="s">
        <v>140</v>
      </c>
      <c r="C5" s="80"/>
      <c r="D5" s="1">
        <f>'1 Krautuve'!D5</f>
        <v>55</v>
      </c>
      <c r="E5"/>
      <c r="F5" s="67" t="s">
        <v>174</v>
      </c>
      <c r="G5" s="68"/>
      <c r="H5" s="68"/>
      <c r="I5" s="68"/>
      <c r="J5" s="69"/>
      <c r="K5" s="46">
        <f>'1 Krautuve'!K5</f>
        <v>0</v>
      </c>
      <c r="M5" s="78" t="s">
        <v>130</v>
      </c>
      <c r="N5" s="78"/>
      <c r="O5" s="78"/>
      <c r="P5" s="78"/>
      <c r="Q5" s="78"/>
      <c r="R5" s="78"/>
      <c r="S5" s="78"/>
      <c r="T5" s="7">
        <f>'1 Krautuve'!T5</f>
        <v>0</v>
      </c>
      <c r="U5" s="36" t="e">
        <f>T5/T4</f>
        <v>#DIV/0!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s="4" customFormat="1" ht="15" customHeight="1" x14ac:dyDescent="0.25">
      <c r="A6" s="6"/>
      <c r="B6" s="80" t="s">
        <v>141</v>
      </c>
      <c r="C6" s="80"/>
      <c r="D6" s="1">
        <f>'1 Krautuve'!D6</f>
        <v>60</v>
      </c>
      <c r="E6"/>
      <c r="F6" s="67" t="s">
        <v>175</v>
      </c>
      <c r="G6" s="68"/>
      <c r="H6" s="68"/>
      <c r="I6" s="68"/>
      <c r="J6" s="69"/>
      <c r="K6" s="9">
        <f>'1 Krautuve'!K6</f>
        <v>0</v>
      </c>
      <c r="M6" s="78" t="s">
        <v>131</v>
      </c>
      <c r="N6" s="78"/>
      <c r="O6" s="78"/>
      <c r="P6" s="78"/>
      <c r="Q6" s="78"/>
      <c r="R6" s="78"/>
      <c r="S6" s="78"/>
      <c r="T6" s="7">
        <f>'1 Krautuve'!T6</f>
        <v>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s="4" customFormat="1" ht="15" customHeight="1" x14ac:dyDescent="0.25">
      <c r="A7" s="6"/>
      <c r="B7" s="80" t="s">
        <v>142</v>
      </c>
      <c r="C7" s="80"/>
      <c r="D7" s="1">
        <f>'1 Krautuve'!D7+18+18+18</f>
        <v>99</v>
      </c>
      <c r="E7" s="5"/>
      <c r="F7" s="67" t="s">
        <v>176</v>
      </c>
      <c r="G7" s="68"/>
      <c r="H7" s="68"/>
      <c r="I7" s="68"/>
      <c r="J7" s="69"/>
      <c r="K7" s="9">
        <f>'1 Krautuve'!K7</f>
        <v>0</v>
      </c>
      <c r="M7" s="78" t="s">
        <v>133</v>
      </c>
      <c r="N7" s="78"/>
      <c r="O7" s="78"/>
      <c r="P7" s="78"/>
      <c r="Q7" s="78"/>
      <c r="R7" s="78"/>
      <c r="S7" s="78"/>
      <c r="T7" s="7">
        <f>'1 Krautuve'!T7</f>
        <v>0</v>
      </c>
      <c r="U7" s="36" t="e">
        <f>T7/T6</f>
        <v>#DIV/0!</v>
      </c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s="4" customFormat="1" ht="15" customHeight="1" x14ac:dyDescent="0.25">
      <c r="A8" s="6"/>
      <c r="B8" s="80" t="s">
        <v>143</v>
      </c>
      <c r="C8" s="80"/>
      <c r="D8" s="1">
        <f>'1 Krautuve'!D8</f>
        <v>50</v>
      </c>
      <c r="E8"/>
      <c r="F8" s="67" t="s">
        <v>177</v>
      </c>
      <c r="G8" s="68"/>
      <c r="H8" s="68"/>
      <c r="I8" s="68"/>
      <c r="J8" s="69"/>
      <c r="K8" s="9">
        <f>'1 Krautuve'!K8</f>
        <v>0</v>
      </c>
      <c r="M8" s="79"/>
      <c r="N8" s="79"/>
      <c r="O8" s="79"/>
      <c r="P8" s="79"/>
      <c r="Q8" s="79"/>
      <c r="R8" s="79"/>
      <c r="S8" s="79"/>
      <c r="T8" s="12" t="s">
        <v>124</v>
      </c>
      <c r="U8" s="13">
        <v>0.6</v>
      </c>
      <c r="V8" s="13" t="s">
        <v>125</v>
      </c>
      <c r="W8" s="12" t="s">
        <v>126</v>
      </c>
      <c r="X8"/>
      <c r="Y8"/>
      <c r="Z8"/>
      <c r="AA8"/>
      <c r="AB8"/>
      <c r="AC8"/>
      <c r="AD8"/>
      <c r="AE8"/>
      <c r="AF8"/>
      <c r="AG8"/>
      <c r="AH8"/>
      <c r="AI8"/>
    </row>
    <row r="9" spans="1:35" s="4" customFormat="1" ht="15" customHeight="1" x14ac:dyDescent="0.25">
      <c r="A9" s="6"/>
      <c r="B9" s="80" t="s">
        <v>144</v>
      </c>
      <c r="C9" s="80"/>
      <c r="D9" s="1">
        <f>'1 Krautuve'!D9</f>
        <v>45</v>
      </c>
      <c r="E9"/>
      <c r="F9" s="67" t="s">
        <v>178</v>
      </c>
      <c r="G9" s="68"/>
      <c r="H9" s="68"/>
      <c r="I9" s="68"/>
      <c r="J9" s="69"/>
      <c r="K9" s="9">
        <f>'1 Krautuve'!K9</f>
        <v>0</v>
      </c>
      <c r="M9" s="78" t="s">
        <v>129</v>
      </c>
      <c r="N9" s="78"/>
      <c r="O9" s="78"/>
      <c r="P9" s="78"/>
      <c r="Q9" s="78"/>
      <c r="R9" s="78"/>
      <c r="S9" s="78"/>
      <c r="T9" s="14">
        <f>T4-T5</f>
        <v>0</v>
      </c>
      <c r="U9" s="8">
        <f>T9*0.6</f>
        <v>0</v>
      </c>
      <c r="V9" s="8">
        <v>4</v>
      </c>
      <c r="W9" s="12">
        <f>U9/V9</f>
        <v>0</v>
      </c>
      <c r="X9"/>
      <c r="Y9"/>
      <c r="Z9"/>
      <c r="AA9"/>
      <c r="AB9"/>
      <c r="AC9"/>
      <c r="AD9"/>
      <c r="AE9"/>
      <c r="AF9"/>
      <c r="AG9"/>
      <c r="AH9"/>
      <c r="AI9"/>
    </row>
    <row r="10" spans="1:35" s="4" customFormat="1" ht="15" customHeight="1" x14ac:dyDescent="0.25">
      <c r="A10" s="6"/>
      <c r="B10" s="80" t="s">
        <v>146</v>
      </c>
      <c r="C10" s="80"/>
      <c r="D10" s="1">
        <f>'1 Krautuve'!D10</f>
        <v>660</v>
      </c>
      <c r="E10"/>
      <c r="F10" s="31" t="s">
        <v>134</v>
      </c>
      <c r="G10" s="32"/>
      <c r="H10" s="32"/>
      <c r="I10" s="32"/>
      <c r="J10" s="33"/>
      <c r="K10" s="10">
        <f>'1 Krautuve'!K10</f>
        <v>0</v>
      </c>
      <c r="M10" s="78" t="s">
        <v>132</v>
      </c>
      <c r="N10" s="78"/>
      <c r="O10" s="78"/>
      <c r="P10" s="78"/>
      <c r="Q10" s="78"/>
      <c r="R10" s="78"/>
      <c r="S10" s="78"/>
      <c r="T10" s="14">
        <f>T6-T7</f>
        <v>0</v>
      </c>
      <c r="U10" s="8">
        <f>T10*0.6</f>
        <v>0</v>
      </c>
      <c r="V10" s="8">
        <v>6</v>
      </c>
      <c r="W10" s="8">
        <f>U10/V10</f>
        <v>0</v>
      </c>
      <c r="X10"/>
      <c r="Y10"/>
      <c r="Z10"/>
      <c r="AA10"/>
      <c r="AB10"/>
      <c r="AC10"/>
      <c r="AD10"/>
      <c r="AE10"/>
      <c r="AF10"/>
      <c r="AG10"/>
      <c r="AH10"/>
      <c r="AI10"/>
    </row>
    <row r="11" spans="1:35" s="4" customFormat="1" x14ac:dyDescent="0.25">
      <c r="B11" s="80" t="s">
        <v>150</v>
      </c>
      <c r="C11" s="80"/>
      <c r="D11" s="1">
        <f>'1 Krautuve'!D11</f>
        <v>11</v>
      </c>
      <c r="E11"/>
      <c r="K11" s="10"/>
      <c r="M11" s="79" t="s">
        <v>124</v>
      </c>
      <c r="N11" s="79"/>
      <c r="O11" s="79"/>
      <c r="P11" s="79"/>
      <c r="Q11" s="79"/>
      <c r="R11" s="79"/>
      <c r="S11" s="79"/>
      <c r="T11" s="14">
        <f>SUM(T9:T10)</f>
        <v>0</v>
      </c>
      <c r="U11" s="8">
        <f>SUM(U9:U10)</f>
        <v>0</v>
      </c>
      <c r="V11" s="12"/>
      <c r="W11" s="8">
        <f>SUM(W9:W10)</f>
        <v>0</v>
      </c>
    </row>
    <row r="12" spans="1:35" s="4" customFormat="1" ht="28.5" customHeight="1" x14ac:dyDescent="0.25">
      <c r="B12" s="90" t="s">
        <v>147</v>
      </c>
      <c r="C12" s="90"/>
      <c r="D12" s="1">
        <f>'1 Krautuve'!D12</f>
        <v>20</v>
      </c>
      <c r="E12"/>
      <c r="F12" s="77" t="s">
        <v>123</v>
      </c>
      <c r="G12" s="77"/>
      <c r="H12" s="77"/>
      <c r="I12" s="77"/>
      <c r="J12" s="77"/>
      <c r="K12" s="9">
        <f>'1 Krautuve'!K12</f>
        <v>0</v>
      </c>
    </row>
    <row r="13" spans="1:35" s="4" customFormat="1" ht="15" customHeight="1" x14ac:dyDescent="0.25">
      <c r="B13" s="80" t="s">
        <v>0</v>
      </c>
      <c r="C13" s="80"/>
      <c r="D13" s="1">
        <f>'1 Krautuve'!D13</f>
        <v>6</v>
      </c>
      <c r="E13"/>
      <c r="F13" s="67" t="s">
        <v>181</v>
      </c>
      <c r="G13" s="68"/>
      <c r="H13" s="68"/>
      <c r="I13" s="68"/>
      <c r="J13" s="69"/>
      <c r="K13" s="9">
        <f>'1 Krautuve'!K13</f>
        <v>0</v>
      </c>
      <c r="M13" s="79"/>
      <c r="N13" s="79"/>
      <c r="O13" s="79"/>
      <c r="P13" s="79"/>
      <c r="Q13" s="79"/>
      <c r="R13" s="79"/>
      <c r="S13" s="79"/>
      <c r="T13" s="12" t="str">
        <f>T8</f>
        <v>Kopā</v>
      </c>
      <c r="U13" s="13">
        <v>0.4</v>
      </c>
      <c r="V13" s="12" t="s">
        <v>2</v>
      </c>
      <c r="W13" s="12" t="s">
        <v>136</v>
      </c>
    </row>
    <row r="14" spans="1:35" s="4" customFormat="1" ht="15" customHeight="1" x14ac:dyDescent="0.25">
      <c r="B14" s="80" t="s">
        <v>1</v>
      </c>
      <c r="C14" s="80"/>
      <c r="D14" s="1">
        <f>'1 Krautuve'!D14</f>
        <v>288</v>
      </c>
      <c r="E14"/>
      <c r="F14" s="71" t="s">
        <v>127</v>
      </c>
      <c r="G14" s="72"/>
      <c r="H14" s="72"/>
      <c r="I14" s="72"/>
      <c r="J14" s="73"/>
      <c r="K14" s="9">
        <f>'1 Krautuve'!K14</f>
        <v>0</v>
      </c>
      <c r="M14" s="71" t="s">
        <v>129</v>
      </c>
      <c r="N14" s="72"/>
      <c r="O14" s="72"/>
      <c r="P14" s="72"/>
      <c r="Q14" s="72"/>
      <c r="R14" s="72"/>
      <c r="S14" s="73"/>
      <c r="T14" s="8">
        <f>T9</f>
        <v>0</v>
      </c>
      <c r="U14" s="14">
        <f>T9-U9</f>
        <v>0</v>
      </c>
      <c r="V14" s="7">
        <v>800000</v>
      </c>
      <c r="W14" s="15">
        <f>U14/V14</f>
        <v>0</v>
      </c>
    </row>
    <row r="15" spans="1:35" s="4" customFormat="1" ht="15" customHeight="1" x14ac:dyDescent="0.25">
      <c r="B15" s="80" t="s">
        <v>148</v>
      </c>
      <c r="C15" s="80"/>
      <c r="D15" s="1">
        <f>'1 Krautuve'!D15</f>
        <v>24</v>
      </c>
      <c r="E15"/>
      <c r="F15" s="74" t="s">
        <v>180</v>
      </c>
      <c r="G15" s="75"/>
      <c r="H15" s="75"/>
      <c r="I15" s="75"/>
      <c r="J15" s="76"/>
      <c r="K15" s="9">
        <f>'1 Krautuve'!K15</f>
        <v>19000</v>
      </c>
      <c r="M15" s="71" t="s">
        <v>132</v>
      </c>
      <c r="N15" s="72"/>
      <c r="O15" s="72"/>
      <c r="P15" s="72"/>
      <c r="Q15" s="72"/>
      <c r="R15" s="72"/>
      <c r="S15" s="73"/>
      <c r="T15" s="8">
        <f>T10</f>
        <v>0</v>
      </c>
      <c r="U15" s="14">
        <f>T10-U10</f>
        <v>0</v>
      </c>
      <c r="V15" s="7">
        <v>1200000</v>
      </c>
      <c r="W15" s="15">
        <f>U15/V15</f>
        <v>0</v>
      </c>
    </row>
    <row r="16" spans="1:35" s="4" customFormat="1" x14ac:dyDescent="0.25">
      <c r="B16" s="80" t="s">
        <v>145</v>
      </c>
      <c r="C16" s="80"/>
      <c r="D16" s="1">
        <f>'1 Krautuve'!D16</f>
        <v>30</v>
      </c>
      <c r="E16"/>
      <c r="F16" s="71" t="s">
        <v>179</v>
      </c>
      <c r="G16" s="72"/>
      <c r="H16" s="72"/>
      <c r="I16" s="72"/>
      <c r="J16" s="73"/>
      <c r="K16" s="28">
        <f>'1 Krautuve'!K16</f>
        <v>0</v>
      </c>
      <c r="M16" s="81" t="s">
        <v>124</v>
      </c>
      <c r="N16" s="82"/>
      <c r="O16" s="82"/>
      <c r="P16" s="82"/>
      <c r="Q16" s="82"/>
      <c r="R16" s="82"/>
      <c r="S16" s="83"/>
      <c r="T16" s="8">
        <f>SUM(T14:T15)</f>
        <v>0</v>
      </c>
      <c r="U16" s="14">
        <f>SUM(U14:U15)</f>
        <v>0</v>
      </c>
      <c r="V16" s="12"/>
      <c r="W16" s="15">
        <f>SUM(W14:W15)</f>
        <v>0</v>
      </c>
    </row>
    <row r="17" spans="1:34" s="4" customFormat="1" ht="16.5" customHeight="1" x14ac:dyDescent="0.25">
      <c r="B17"/>
      <c r="C17"/>
      <c r="D17"/>
      <c r="E17"/>
      <c r="F17" s="87" t="s">
        <v>183</v>
      </c>
      <c r="G17" s="88"/>
      <c r="H17" s="88"/>
      <c r="I17" s="88"/>
      <c r="J17" s="89"/>
      <c r="K17" s="7">
        <f>'1 Krautuve'!K17</f>
        <v>0</v>
      </c>
      <c r="X17"/>
      <c r="Y17"/>
      <c r="Z17"/>
      <c r="AF17" s="91"/>
      <c r="AG17" s="91"/>
    </row>
    <row r="18" spans="1:34" s="4" customFormat="1" ht="16.5" customHeight="1" x14ac:dyDescent="0.3">
      <c r="A18" s="6"/>
      <c r="B18" s="50" t="s">
        <v>191</v>
      </c>
      <c r="C18"/>
      <c r="D18"/>
      <c r="E18"/>
      <c r="F18" s="2"/>
      <c r="G18" s="2"/>
      <c r="H18"/>
      <c r="I18" s="3"/>
      <c r="J18" s="3"/>
      <c r="M18" s="70" t="s">
        <v>161</v>
      </c>
      <c r="N18" s="70"/>
      <c r="O18" s="70"/>
      <c r="P18" s="70"/>
      <c r="Q18"/>
      <c r="R18" s="25"/>
      <c r="S18" s="29"/>
      <c r="T18" s="30"/>
      <c r="U18"/>
      <c r="V18"/>
      <c r="W18"/>
      <c r="X18"/>
      <c r="Y18" s="84" t="s">
        <v>182</v>
      </c>
      <c r="Z18" s="85"/>
      <c r="AF18" s="62"/>
      <c r="AG18" s="62"/>
    </row>
    <row r="19" spans="1:34" s="17" customFormat="1" ht="72" customHeight="1" x14ac:dyDescent="0.25">
      <c r="A19" s="18"/>
      <c r="B19" s="19" t="s">
        <v>149</v>
      </c>
      <c r="C19" s="20" t="s">
        <v>160</v>
      </c>
      <c r="D19" s="21" t="s">
        <v>151</v>
      </c>
      <c r="E19" s="21" t="s">
        <v>152</v>
      </c>
      <c r="F19" s="22" t="s">
        <v>153</v>
      </c>
      <c r="G19" s="22" t="s">
        <v>154</v>
      </c>
      <c r="H19" s="22" t="s">
        <v>155</v>
      </c>
      <c r="I19" s="23" t="s">
        <v>156</v>
      </c>
      <c r="J19" s="23" t="s">
        <v>157</v>
      </c>
      <c r="K19" s="23" t="s">
        <v>158</v>
      </c>
      <c r="L19" s="23" t="s">
        <v>159</v>
      </c>
      <c r="M19" s="39" t="s">
        <v>162</v>
      </c>
      <c r="N19" s="39" t="s">
        <v>163</v>
      </c>
      <c r="O19" s="39" t="s">
        <v>164</v>
      </c>
      <c r="P19" s="40" t="s">
        <v>165</v>
      </c>
      <c r="Q19" s="40" t="s">
        <v>166</v>
      </c>
      <c r="R19" s="40" t="s">
        <v>167</v>
      </c>
      <c r="S19" s="40" t="s">
        <v>168</v>
      </c>
      <c r="T19" s="40" t="s">
        <v>169</v>
      </c>
      <c r="U19" s="40" t="s">
        <v>171</v>
      </c>
      <c r="V19" s="40" t="s">
        <v>172</v>
      </c>
      <c r="W19" s="40" t="s">
        <v>170</v>
      </c>
      <c r="X19" s="40" t="s">
        <v>189</v>
      </c>
      <c r="Y19" s="41" t="s">
        <v>136</v>
      </c>
      <c r="Z19" s="42" t="s">
        <v>135</v>
      </c>
      <c r="AA19" s="43" t="s">
        <v>183</v>
      </c>
      <c r="AB19" s="43" t="s">
        <v>185</v>
      </c>
      <c r="AC19" s="43" t="s">
        <v>184</v>
      </c>
      <c r="AD19" s="43" t="s">
        <v>187</v>
      </c>
      <c r="AE19" s="43" t="s">
        <v>188</v>
      </c>
      <c r="AF19" s="43" t="s">
        <v>138</v>
      </c>
      <c r="AG19" s="43" t="s">
        <v>137</v>
      </c>
    </row>
    <row r="20" spans="1:34" s="2" customFormat="1" x14ac:dyDescent="0.25">
      <c r="B20" s="24" t="s">
        <v>3</v>
      </c>
      <c r="C20" s="6">
        <v>5</v>
      </c>
      <c r="D20" s="25">
        <f t="shared" ref="D20:D25" si="0">60/(1/(C20/$D$4))</f>
        <v>7.5</v>
      </c>
      <c r="E20" s="25">
        <f t="shared" ref="E20:E51" si="1">D20+$D$7+$D$8</f>
        <v>156.5</v>
      </c>
      <c r="F20" s="2">
        <f t="shared" ref="F20:F51" si="2">($D$10-$D$9-$D$12)/E20</f>
        <v>3.8019169329073481</v>
      </c>
      <c r="G20" s="3">
        <f t="shared" ref="G20:G51" si="3">C20*F20</f>
        <v>19.009584664536739</v>
      </c>
      <c r="H20" s="3">
        <f t="shared" ref="H20:H51" si="4">F20*$D$16</f>
        <v>114.05750798722045</v>
      </c>
      <c r="I20" s="3">
        <f>G20*2</f>
        <v>38.019169329073478</v>
      </c>
      <c r="J20" s="3">
        <f>H20*2</f>
        <v>228.11501597444089</v>
      </c>
      <c r="K20" s="4">
        <f t="shared" ref="K20:K51" si="5">I20*$D$14</f>
        <v>10949.520766773161</v>
      </c>
      <c r="L20" s="4">
        <f t="shared" ref="L20:L51" si="6">J20*$D$14</f>
        <v>65697.124600638985</v>
      </c>
      <c r="M20" s="7">
        <f t="shared" ref="M20:M51" si="7">K20*$W$16</f>
        <v>0</v>
      </c>
      <c r="N20" s="7">
        <f t="shared" ref="N20:N51" si="8">$W$11</f>
        <v>0</v>
      </c>
      <c r="O20" s="7">
        <f t="shared" ref="O20:O51" si="9">((L20/$D$16)*($D$7+$D$8))/60*$K$16</f>
        <v>0</v>
      </c>
      <c r="P20" s="7">
        <f>M20+N20+O20</f>
        <v>0</v>
      </c>
      <c r="Q20" s="9">
        <f t="shared" ref="Q20:Q51" si="10">ROUND($K$12/100*K20*$K$10,2)</f>
        <v>0</v>
      </c>
      <c r="R20" s="9">
        <f t="shared" ref="R20:R51" si="11">K20*$K$4</f>
        <v>0</v>
      </c>
      <c r="S20" s="9">
        <f t="shared" ref="S20:S51" si="12">K20*$K$5</f>
        <v>0</v>
      </c>
      <c r="T20" s="1">
        <f t="shared" ref="T20:T51" si="13">$K$6</f>
        <v>0</v>
      </c>
      <c r="U20" s="9">
        <f t="shared" ref="U20:U51" si="14">$K$7</f>
        <v>0</v>
      </c>
      <c r="V20" s="9">
        <f t="shared" ref="V20:V51" si="15">$K$8</f>
        <v>0</v>
      </c>
      <c r="W20" s="1">
        <f t="shared" ref="W20:W51" si="16">$K$9</f>
        <v>0</v>
      </c>
      <c r="X20" s="9">
        <f>SUM(P20:W20)</f>
        <v>0</v>
      </c>
      <c r="Y20" s="10">
        <f>X20/K20</f>
        <v>0</v>
      </c>
      <c r="Z20" s="10">
        <f>X20/L20</f>
        <v>0</v>
      </c>
      <c r="AA20" s="9">
        <f>$K$17</f>
        <v>0</v>
      </c>
      <c r="AB20" s="47" t="e">
        <f t="shared" ref="AB20:AB51" si="17">AA20/X20</f>
        <v>#DIV/0!</v>
      </c>
      <c r="AC20" s="7">
        <f t="shared" ref="AC20:AC51" si="18">X20+AA20</f>
        <v>0</v>
      </c>
      <c r="AD20" s="44">
        <f t="shared" ref="AD20:AD51" si="19">AC20/K20</f>
        <v>0</v>
      </c>
      <c r="AE20" s="44">
        <f t="shared" ref="AE20:AE51" si="20">AC20/L20</f>
        <v>0</v>
      </c>
      <c r="AF20" s="44">
        <f>((AD20*C20)-($D$16*AG20))/C20</f>
        <v>0</v>
      </c>
      <c r="AG20" s="44">
        <f>'1 Krautuve'!AG20</f>
        <v>0</v>
      </c>
      <c r="AH20" s="61"/>
    </row>
    <row r="21" spans="1:34" s="2" customFormat="1" x14ac:dyDescent="0.25">
      <c r="B21" s="26" t="s">
        <v>4</v>
      </c>
      <c r="C21" s="6">
        <v>10</v>
      </c>
      <c r="D21" s="25">
        <f t="shared" si="0"/>
        <v>15</v>
      </c>
      <c r="E21" s="25">
        <f t="shared" si="1"/>
        <v>164</v>
      </c>
      <c r="F21" s="2">
        <f t="shared" si="2"/>
        <v>3.6280487804878048</v>
      </c>
      <c r="G21" s="3">
        <f t="shared" si="3"/>
        <v>36.280487804878049</v>
      </c>
      <c r="H21" s="3">
        <f t="shared" si="4"/>
        <v>108.84146341463415</v>
      </c>
      <c r="I21" s="3">
        <f t="shared" ref="I21:I84" si="21">G21*2</f>
        <v>72.560975609756099</v>
      </c>
      <c r="J21" s="3">
        <f t="shared" ref="J21:J52" si="22">H21*2</f>
        <v>217.6829268292683</v>
      </c>
      <c r="K21" s="4">
        <f t="shared" si="5"/>
        <v>20897.560975609755</v>
      </c>
      <c r="L21" s="4">
        <f t="shared" si="6"/>
        <v>62692.682926829271</v>
      </c>
      <c r="M21" s="7">
        <f t="shared" si="7"/>
        <v>0</v>
      </c>
      <c r="N21" s="7">
        <f t="shared" si="8"/>
        <v>0</v>
      </c>
      <c r="O21" s="7">
        <f t="shared" si="9"/>
        <v>0</v>
      </c>
      <c r="P21" s="7">
        <f t="shared" ref="P21:P84" si="23">M21+N21+O21</f>
        <v>0</v>
      </c>
      <c r="Q21" s="9">
        <f t="shared" si="10"/>
        <v>0</v>
      </c>
      <c r="R21" s="9">
        <f t="shared" si="11"/>
        <v>0</v>
      </c>
      <c r="S21" s="9">
        <f t="shared" si="12"/>
        <v>0</v>
      </c>
      <c r="T21" s="1">
        <f t="shared" si="13"/>
        <v>0</v>
      </c>
      <c r="U21" s="9">
        <f t="shared" si="14"/>
        <v>0</v>
      </c>
      <c r="V21" s="9">
        <f t="shared" si="15"/>
        <v>0</v>
      </c>
      <c r="W21" s="1">
        <f t="shared" si="16"/>
        <v>0</v>
      </c>
      <c r="X21" s="9">
        <f t="shared" ref="X21:X84" si="24">SUM(P21:W21)</f>
        <v>0</v>
      </c>
      <c r="Y21" s="10">
        <f t="shared" ref="Y21:Y84" si="25">X21/K21</f>
        <v>0</v>
      </c>
      <c r="Z21" s="10">
        <f t="shared" ref="Z21:Z84" si="26">X21/L21</f>
        <v>0</v>
      </c>
      <c r="AA21" s="9">
        <f t="shared" ref="AA21:AA84" si="27">$K$17</f>
        <v>0</v>
      </c>
      <c r="AB21" s="47" t="e">
        <f t="shared" si="17"/>
        <v>#DIV/0!</v>
      </c>
      <c r="AC21" s="7">
        <f t="shared" si="18"/>
        <v>0</v>
      </c>
      <c r="AD21" s="44">
        <f t="shared" si="19"/>
        <v>0</v>
      </c>
      <c r="AE21" s="44">
        <f t="shared" si="20"/>
        <v>0</v>
      </c>
      <c r="AF21" s="44">
        <f t="shared" ref="AF21:AF84" si="28">((AD21*C21)-($D$16*AG21))/C21</f>
        <v>0</v>
      </c>
      <c r="AG21" s="44">
        <f>'1 Krautuve'!AG21</f>
        <v>0</v>
      </c>
      <c r="AH21" s="61"/>
    </row>
    <row r="22" spans="1:34" s="2" customFormat="1" x14ac:dyDescent="0.25">
      <c r="B22" s="26" t="s">
        <v>5</v>
      </c>
      <c r="C22" s="6">
        <v>15</v>
      </c>
      <c r="D22" s="25">
        <f t="shared" si="0"/>
        <v>22.5</v>
      </c>
      <c r="E22" s="25">
        <f t="shared" si="1"/>
        <v>171.5</v>
      </c>
      <c r="F22" s="2">
        <f t="shared" si="2"/>
        <v>3.4693877551020407</v>
      </c>
      <c r="G22" s="3">
        <f t="shared" si="3"/>
        <v>52.04081632653061</v>
      </c>
      <c r="H22" s="3">
        <f t="shared" si="4"/>
        <v>104.08163265306122</v>
      </c>
      <c r="I22" s="3">
        <f t="shared" si="21"/>
        <v>104.08163265306122</v>
      </c>
      <c r="J22" s="3">
        <f t="shared" si="22"/>
        <v>208.16326530612244</v>
      </c>
      <c r="K22" s="4">
        <f t="shared" si="5"/>
        <v>29975.510204081631</v>
      </c>
      <c r="L22" s="4">
        <f t="shared" si="6"/>
        <v>59951.020408163262</v>
      </c>
      <c r="M22" s="7">
        <f t="shared" si="7"/>
        <v>0</v>
      </c>
      <c r="N22" s="7">
        <f t="shared" si="8"/>
        <v>0</v>
      </c>
      <c r="O22" s="7">
        <f t="shared" si="9"/>
        <v>0</v>
      </c>
      <c r="P22" s="7">
        <f t="shared" si="23"/>
        <v>0</v>
      </c>
      <c r="Q22" s="9">
        <f t="shared" si="10"/>
        <v>0</v>
      </c>
      <c r="R22" s="9">
        <f t="shared" si="11"/>
        <v>0</v>
      </c>
      <c r="S22" s="9">
        <f t="shared" si="12"/>
        <v>0</v>
      </c>
      <c r="T22" s="1">
        <f t="shared" si="13"/>
        <v>0</v>
      </c>
      <c r="U22" s="9">
        <f t="shared" si="14"/>
        <v>0</v>
      </c>
      <c r="V22" s="9">
        <f t="shared" si="15"/>
        <v>0</v>
      </c>
      <c r="W22" s="1">
        <f t="shared" si="16"/>
        <v>0</v>
      </c>
      <c r="X22" s="9">
        <f t="shared" si="24"/>
        <v>0</v>
      </c>
      <c r="Y22" s="10">
        <f t="shared" si="25"/>
        <v>0</v>
      </c>
      <c r="Z22" s="10">
        <f t="shared" si="26"/>
        <v>0</v>
      </c>
      <c r="AA22" s="9">
        <f t="shared" si="27"/>
        <v>0</v>
      </c>
      <c r="AB22" s="47" t="e">
        <f t="shared" si="17"/>
        <v>#DIV/0!</v>
      </c>
      <c r="AC22" s="7">
        <f t="shared" si="18"/>
        <v>0</v>
      </c>
      <c r="AD22" s="44">
        <f t="shared" si="19"/>
        <v>0</v>
      </c>
      <c r="AE22" s="44">
        <f t="shared" si="20"/>
        <v>0</v>
      </c>
      <c r="AF22" s="44">
        <f t="shared" si="28"/>
        <v>0</v>
      </c>
      <c r="AG22" s="44">
        <f>'1 Krautuve'!AG22</f>
        <v>0</v>
      </c>
      <c r="AH22" s="61"/>
    </row>
    <row r="23" spans="1:34" s="2" customFormat="1" x14ac:dyDescent="0.25">
      <c r="B23" s="26" t="s">
        <v>6</v>
      </c>
      <c r="C23" s="6">
        <v>20</v>
      </c>
      <c r="D23" s="25">
        <f t="shared" si="0"/>
        <v>30</v>
      </c>
      <c r="E23" s="25">
        <f t="shared" si="1"/>
        <v>179</v>
      </c>
      <c r="F23" s="2">
        <f t="shared" si="2"/>
        <v>3.3240223463687153</v>
      </c>
      <c r="G23" s="3">
        <f t="shared" si="3"/>
        <v>66.480446927374302</v>
      </c>
      <c r="H23" s="3">
        <f t="shared" si="4"/>
        <v>99.720670391061461</v>
      </c>
      <c r="I23" s="3">
        <f t="shared" si="21"/>
        <v>132.9608938547486</v>
      </c>
      <c r="J23" s="3">
        <f t="shared" si="22"/>
        <v>199.44134078212292</v>
      </c>
      <c r="K23" s="4">
        <f t="shared" si="5"/>
        <v>38292.737430167595</v>
      </c>
      <c r="L23" s="4">
        <f t="shared" si="6"/>
        <v>57439.106145251404</v>
      </c>
      <c r="M23" s="7">
        <f t="shared" si="7"/>
        <v>0</v>
      </c>
      <c r="N23" s="7">
        <f t="shared" si="8"/>
        <v>0</v>
      </c>
      <c r="O23" s="7">
        <f t="shared" si="9"/>
        <v>0</v>
      </c>
      <c r="P23" s="7">
        <f t="shared" si="23"/>
        <v>0</v>
      </c>
      <c r="Q23" s="9">
        <f t="shared" si="10"/>
        <v>0</v>
      </c>
      <c r="R23" s="9">
        <f t="shared" si="11"/>
        <v>0</v>
      </c>
      <c r="S23" s="9">
        <f t="shared" si="12"/>
        <v>0</v>
      </c>
      <c r="T23" s="1">
        <f t="shared" si="13"/>
        <v>0</v>
      </c>
      <c r="U23" s="9">
        <f t="shared" si="14"/>
        <v>0</v>
      </c>
      <c r="V23" s="9">
        <f t="shared" si="15"/>
        <v>0</v>
      </c>
      <c r="W23" s="1">
        <f t="shared" si="16"/>
        <v>0</v>
      </c>
      <c r="X23" s="9">
        <f t="shared" si="24"/>
        <v>0</v>
      </c>
      <c r="Y23" s="10">
        <f t="shared" si="25"/>
        <v>0</v>
      </c>
      <c r="Z23" s="10">
        <f t="shared" si="26"/>
        <v>0</v>
      </c>
      <c r="AA23" s="9">
        <f t="shared" si="27"/>
        <v>0</v>
      </c>
      <c r="AB23" s="47" t="e">
        <f t="shared" si="17"/>
        <v>#DIV/0!</v>
      </c>
      <c r="AC23" s="7">
        <f t="shared" si="18"/>
        <v>0</v>
      </c>
      <c r="AD23" s="44">
        <f t="shared" si="19"/>
        <v>0</v>
      </c>
      <c r="AE23" s="44">
        <f t="shared" si="20"/>
        <v>0</v>
      </c>
      <c r="AF23" s="44">
        <f t="shared" si="28"/>
        <v>0</v>
      </c>
      <c r="AG23" s="44">
        <f>'1 Krautuve'!AG23</f>
        <v>0</v>
      </c>
      <c r="AH23" s="61"/>
    </row>
    <row r="24" spans="1:34" s="2" customFormat="1" x14ac:dyDescent="0.25">
      <c r="B24" s="26" t="s">
        <v>7</v>
      </c>
      <c r="C24" s="6">
        <v>25</v>
      </c>
      <c r="D24" s="25">
        <f t="shared" si="0"/>
        <v>37.5</v>
      </c>
      <c r="E24" s="25">
        <f t="shared" si="1"/>
        <v>186.5</v>
      </c>
      <c r="F24" s="2">
        <f t="shared" si="2"/>
        <v>3.1903485254691688</v>
      </c>
      <c r="G24" s="3">
        <f t="shared" si="3"/>
        <v>79.758713136729227</v>
      </c>
      <c r="H24" s="3">
        <f t="shared" si="4"/>
        <v>95.710455764075064</v>
      </c>
      <c r="I24" s="3">
        <f t="shared" si="21"/>
        <v>159.51742627345845</v>
      </c>
      <c r="J24" s="3">
        <f t="shared" si="22"/>
        <v>191.42091152815013</v>
      </c>
      <c r="K24" s="4">
        <f t="shared" si="5"/>
        <v>45941.018766756039</v>
      </c>
      <c r="L24" s="4">
        <f t="shared" si="6"/>
        <v>55129.222520107236</v>
      </c>
      <c r="M24" s="7">
        <f t="shared" si="7"/>
        <v>0</v>
      </c>
      <c r="N24" s="7">
        <f t="shared" si="8"/>
        <v>0</v>
      </c>
      <c r="O24" s="7">
        <f t="shared" si="9"/>
        <v>0</v>
      </c>
      <c r="P24" s="7">
        <f t="shared" si="23"/>
        <v>0</v>
      </c>
      <c r="Q24" s="9">
        <f t="shared" si="10"/>
        <v>0</v>
      </c>
      <c r="R24" s="9">
        <f t="shared" si="11"/>
        <v>0</v>
      </c>
      <c r="S24" s="9">
        <f t="shared" si="12"/>
        <v>0</v>
      </c>
      <c r="T24" s="1">
        <f t="shared" si="13"/>
        <v>0</v>
      </c>
      <c r="U24" s="9">
        <f t="shared" si="14"/>
        <v>0</v>
      </c>
      <c r="V24" s="9">
        <f t="shared" si="15"/>
        <v>0</v>
      </c>
      <c r="W24" s="1">
        <f t="shared" si="16"/>
        <v>0</v>
      </c>
      <c r="X24" s="9">
        <f t="shared" si="24"/>
        <v>0</v>
      </c>
      <c r="Y24" s="10">
        <f t="shared" si="25"/>
        <v>0</v>
      </c>
      <c r="Z24" s="10">
        <f t="shared" si="26"/>
        <v>0</v>
      </c>
      <c r="AA24" s="9">
        <f t="shared" si="27"/>
        <v>0</v>
      </c>
      <c r="AB24" s="47" t="e">
        <f t="shared" si="17"/>
        <v>#DIV/0!</v>
      </c>
      <c r="AC24" s="7">
        <f t="shared" si="18"/>
        <v>0</v>
      </c>
      <c r="AD24" s="44">
        <f t="shared" si="19"/>
        <v>0</v>
      </c>
      <c r="AE24" s="44">
        <f t="shared" si="20"/>
        <v>0</v>
      </c>
      <c r="AF24" s="44">
        <f t="shared" si="28"/>
        <v>0</v>
      </c>
      <c r="AG24" s="44">
        <f>'1 Krautuve'!AG24</f>
        <v>0</v>
      </c>
      <c r="AH24" s="61"/>
    </row>
    <row r="25" spans="1:34" s="2" customFormat="1" x14ac:dyDescent="0.25">
      <c r="B25" s="26" t="s">
        <v>8</v>
      </c>
      <c r="C25" s="6">
        <v>30</v>
      </c>
      <c r="D25" s="25">
        <f t="shared" si="0"/>
        <v>45</v>
      </c>
      <c r="E25" s="25">
        <f t="shared" si="1"/>
        <v>194</v>
      </c>
      <c r="F25" s="2">
        <f t="shared" si="2"/>
        <v>3.0670103092783507</v>
      </c>
      <c r="G25" s="3">
        <f t="shared" si="3"/>
        <v>92.010309278350519</v>
      </c>
      <c r="H25" s="3">
        <f t="shared" si="4"/>
        <v>92.010309278350519</v>
      </c>
      <c r="I25" s="3">
        <f t="shared" si="21"/>
        <v>184.02061855670104</v>
      </c>
      <c r="J25" s="3">
        <f t="shared" si="22"/>
        <v>184.02061855670104</v>
      </c>
      <c r="K25" s="4">
        <f t="shared" si="5"/>
        <v>52997.938144329899</v>
      </c>
      <c r="L25" s="4">
        <f t="shared" si="6"/>
        <v>52997.938144329899</v>
      </c>
      <c r="M25" s="7">
        <f t="shared" si="7"/>
        <v>0</v>
      </c>
      <c r="N25" s="7">
        <f t="shared" si="8"/>
        <v>0</v>
      </c>
      <c r="O25" s="7">
        <f t="shared" si="9"/>
        <v>0</v>
      </c>
      <c r="P25" s="7">
        <f t="shared" si="23"/>
        <v>0</v>
      </c>
      <c r="Q25" s="9">
        <f t="shared" si="10"/>
        <v>0</v>
      </c>
      <c r="R25" s="9">
        <f t="shared" si="11"/>
        <v>0</v>
      </c>
      <c r="S25" s="9">
        <f t="shared" si="12"/>
        <v>0</v>
      </c>
      <c r="T25" s="1">
        <f t="shared" si="13"/>
        <v>0</v>
      </c>
      <c r="U25" s="9">
        <f t="shared" si="14"/>
        <v>0</v>
      </c>
      <c r="V25" s="9">
        <f t="shared" si="15"/>
        <v>0</v>
      </c>
      <c r="W25" s="1">
        <f t="shared" si="16"/>
        <v>0</v>
      </c>
      <c r="X25" s="9">
        <f t="shared" si="24"/>
        <v>0</v>
      </c>
      <c r="Y25" s="10">
        <f t="shared" si="25"/>
        <v>0</v>
      </c>
      <c r="Z25" s="10">
        <f t="shared" si="26"/>
        <v>0</v>
      </c>
      <c r="AA25" s="9">
        <f t="shared" si="27"/>
        <v>0</v>
      </c>
      <c r="AB25" s="47" t="e">
        <f t="shared" si="17"/>
        <v>#DIV/0!</v>
      </c>
      <c r="AC25" s="7">
        <f t="shared" si="18"/>
        <v>0</v>
      </c>
      <c r="AD25" s="44">
        <f t="shared" si="19"/>
        <v>0</v>
      </c>
      <c r="AE25" s="44">
        <f t="shared" si="20"/>
        <v>0</v>
      </c>
      <c r="AF25" s="44">
        <f t="shared" si="28"/>
        <v>0</v>
      </c>
      <c r="AG25" s="44">
        <f>'1 Krautuve'!AG25</f>
        <v>0</v>
      </c>
      <c r="AH25" s="61"/>
    </row>
    <row r="26" spans="1:34" s="2" customFormat="1" x14ac:dyDescent="0.25">
      <c r="B26" s="26" t="s">
        <v>9</v>
      </c>
      <c r="C26" s="6">
        <v>35</v>
      </c>
      <c r="D26" s="25">
        <f t="shared" ref="D26:D33" si="29">60/(1/(C26/$D$5))</f>
        <v>38.18181818181818</v>
      </c>
      <c r="E26" s="25">
        <f t="shared" si="1"/>
        <v>187.18181818181819</v>
      </c>
      <c r="F26" s="2">
        <f t="shared" si="2"/>
        <v>3.1787275376396309</v>
      </c>
      <c r="G26" s="3">
        <f t="shared" si="3"/>
        <v>111.25546381738708</v>
      </c>
      <c r="H26" s="3">
        <f t="shared" si="4"/>
        <v>95.361826129188927</v>
      </c>
      <c r="I26" s="3">
        <f t="shared" si="21"/>
        <v>222.51092763477416</v>
      </c>
      <c r="J26" s="3">
        <f t="shared" si="22"/>
        <v>190.72365225837785</v>
      </c>
      <c r="K26" s="4">
        <f t="shared" si="5"/>
        <v>64083.147158814958</v>
      </c>
      <c r="L26" s="4">
        <f t="shared" si="6"/>
        <v>54928.41185041282</v>
      </c>
      <c r="M26" s="7">
        <f t="shared" si="7"/>
        <v>0</v>
      </c>
      <c r="N26" s="7">
        <f t="shared" si="8"/>
        <v>0</v>
      </c>
      <c r="O26" s="7">
        <f t="shared" si="9"/>
        <v>0</v>
      </c>
      <c r="P26" s="7">
        <f t="shared" si="23"/>
        <v>0</v>
      </c>
      <c r="Q26" s="9">
        <f t="shared" si="10"/>
        <v>0</v>
      </c>
      <c r="R26" s="9">
        <f t="shared" si="11"/>
        <v>0</v>
      </c>
      <c r="S26" s="9">
        <f t="shared" si="12"/>
        <v>0</v>
      </c>
      <c r="T26" s="1">
        <f t="shared" si="13"/>
        <v>0</v>
      </c>
      <c r="U26" s="9">
        <f t="shared" si="14"/>
        <v>0</v>
      </c>
      <c r="V26" s="9">
        <f t="shared" si="15"/>
        <v>0</v>
      </c>
      <c r="W26" s="1">
        <f t="shared" si="16"/>
        <v>0</v>
      </c>
      <c r="X26" s="9">
        <f t="shared" si="24"/>
        <v>0</v>
      </c>
      <c r="Y26" s="10">
        <f t="shared" si="25"/>
        <v>0</v>
      </c>
      <c r="Z26" s="10">
        <f t="shared" si="26"/>
        <v>0</v>
      </c>
      <c r="AA26" s="9">
        <f t="shared" si="27"/>
        <v>0</v>
      </c>
      <c r="AB26" s="47" t="e">
        <f t="shared" si="17"/>
        <v>#DIV/0!</v>
      </c>
      <c r="AC26" s="7">
        <f t="shared" si="18"/>
        <v>0</v>
      </c>
      <c r="AD26" s="44">
        <f t="shared" si="19"/>
        <v>0</v>
      </c>
      <c r="AE26" s="44">
        <f t="shared" si="20"/>
        <v>0</v>
      </c>
      <c r="AF26" s="44">
        <f t="shared" si="28"/>
        <v>0</v>
      </c>
      <c r="AG26" s="44">
        <f>'1 Krautuve'!AG26</f>
        <v>0</v>
      </c>
      <c r="AH26" s="61"/>
    </row>
    <row r="27" spans="1:34" s="2" customFormat="1" x14ac:dyDescent="0.25">
      <c r="B27" s="26" t="s">
        <v>10</v>
      </c>
      <c r="C27" s="6">
        <v>40</v>
      </c>
      <c r="D27" s="25">
        <f t="shared" si="29"/>
        <v>43.636363636363633</v>
      </c>
      <c r="E27" s="25">
        <f t="shared" si="1"/>
        <v>192.63636363636363</v>
      </c>
      <c r="F27" s="2">
        <f t="shared" si="2"/>
        <v>3.0887210948560644</v>
      </c>
      <c r="G27" s="3">
        <f t="shared" si="3"/>
        <v>123.54884379424257</v>
      </c>
      <c r="H27" s="3">
        <f t="shared" si="4"/>
        <v>92.661632845681936</v>
      </c>
      <c r="I27" s="3">
        <f t="shared" si="21"/>
        <v>247.09768758848514</v>
      </c>
      <c r="J27" s="3">
        <f t="shared" si="22"/>
        <v>185.32326569136387</v>
      </c>
      <c r="K27" s="4">
        <f t="shared" si="5"/>
        <v>71164.134025483727</v>
      </c>
      <c r="L27" s="4">
        <f t="shared" si="6"/>
        <v>53373.100519112792</v>
      </c>
      <c r="M27" s="7">
        <f t="shared" si="7"/>
        <v>0</v>
      </c>
      <c r="N27" s="7">
        <f t="shared" si="8"/>
        <v>0</v>
      </c>
      <c r="O27" s="7">
        <f t="shared" si="9"/>
        <v>0</v>
      </c>
      <c r="P27" s="7">
        <f t="shared" si="23"/>
        <v>0</v>
      </c>
      <c r="Q27" s="9">
        <f t="shared" si="10"/>
        <v>0</v>
      </c>
      <c r="R27" s="9">
        <f t="shared" si="11"/>
        <v>0</v>
      </c>
      <c r="S27" s="9">
        <f t="shared" si="12"/>
        <v>0</v>
      </c>
      <c r="T27" s="1">
        <f t="shared" si="13"/>
        <v>0</v>
      </c>
      <c r="U27" s="9">
        <f t="shared" si="14"/>
        <v>0</v>
      </c>
      <c r="V27" s="9">
        <f t="shared" si="15"/>
        <v>0</v>
      </c>
      <c r="W27" s="1">
        <f t="shared" si="16"/>
        <v>0</v>
      </c>
      <c r="X27" s="9">
        <f t="shared" si="24"/>
        <v>0</v>
      </c>
      <c r="Y27" s="10">
        <f t="shared" si="25"/>
        <v>0</v>
      </c>
      <c r="Z27" s="10">
        <f t="shared" si="26"/>
        <v>0</v>
      </c>
      <c r="AA27" s="9">
        <f t="shared" si="27"/>
        <v>0</v>
      </c>
      <c r="AB27" s="47" t="e">
        <f t="shared" si="17"/>
        <v>#DIV/0!</v>
      </c>
      <c r="AC27" s="7">
        <f t="shared" si="18"/>
        <v>0</v>
      </c>
      <c r="AD27" s="44">
        <f t="shared" si="19"/>
        <v>0</v>
      </c>
      <c r="AE27" s="44">
        <f t="shared" si="20"/>
        <v>0</v>
      </c>
      <c r="AF27" s="44">
        <f t="shared" si="28"/>
        <v>0</v>
      </c>
      <c r="AG27" s="44">
        <f>'1 Krautuve'!AG27</f>
        <v>0</v>
      </c>
      <c r="AH27" s="61"/>
    </row>
    <row r="28" spans="1:34" s="2" customFormat="1" x14ac:dyDescent="0.25">
      <c r="B28" s="26" t="s">
        <v>11</v>
      </c>
      <c r="C28" s="6">
        <v>45</v>
      </c>
      <c r="D28" s="25">
        <f t="shared" si="29"/>
        <v>49.090909090909093</v>
      </c>
      <c r="E28" s="25">
        <f t="shared" si="1"/>
        <v>198.09090909090909</v>
      </c>
      <c r="F28" s="2">
        <f t="shared" si="2"/>
        <v>3.0036714089031666</v>
      </c>
      <c r="G28" s="3">
        <f t="shared" si="3"/>
        <v>135.1652134006425</v>
      </c>
      <c r="H28" s="3">
        <f t="shared" si="4"/>
        <v>90.110142267095</v>
      </c>
      <c r="I28" s="3">
        <f t="shared" si="21"/>
        <v>270.330426801285</v>
      </c>
      <c r="J28" s="3">
        <f t="shared" si="22"/>
        <v>180.22028453419</v>
      </c>
      <c r="K28" s="4">
        <f t="shared" si="5"/>
        <v>77855.162918770075</v>
      </c>
      <c r="L28" s="4">
        <f t="shared" si="6"/>
        <v>51903.441945846716</v>
      </c>
      <c r="M28" s="7">
        <f t="shared" si="7"/>
        <v>0</v>
      </c>
      <c r="N28" s="7">
        <f t="shared" si="8"/>
        <v>0</v>
      </c>
      <c r="O28" s="7">
        <f t="shared" si="9"/>
        <v>0</v>
      </c>
      <c r="P28" s="7">
        <f t="shared" si="23"/>
        <v>0</v>
      </c>
      <c r="Q28" s="9">
        <f t="shared" si="10"/>
        <v>0</v>
      </c>
      <c r="R28" s="9">
        <f t="shared" si="11"/>
        <v>0</v>
      </c>
      <c r="S28" s="9">
        <f t="shared" si="12"/>
        <v>0</v>
      </c>
      <c r="T28" s="1">
        <f t="shared" si="13"/>
        <v>0</v>
      </c>
      <c r="U28" s="9">
        <f t="shared" si="14"/>
        <v>0</v>
      </c>
      <c r="V28" s="9">
        <f t="shared" si="15"/>
        <v>0</v>
      </c>
      <c r="W28" s="1">
        <f t="shared" si="16"/>
        <v>0</v>
      </c>
      <c r="X28" s="9">
        <f t="shared" si="24"/>
        <v>0</v>
      </c>
      <c r="Y28" s="10">
        <f t="shared" si="25"/>
        <v>0</v>
      </c>
      <c r="Z28" s="10">
        <f t="shared" si="26"/>
        <v>0</v>
      </c>
      <c r="AA28" s="9">
        <f t="shared" si="27"/>
        <v>0</v>
      </c>
      <c r="AB28" s="47" t="e">
        <f t="shared" si="17"/>
        <v>#DIV/0!</v>
      </c>
      <c r="AC28" s="7">
        <f t="shared" si="18"/>
        <v>0</v>
      </c>
      <c r="AD28" s="44">
        <f t="shared" si="19"/>
        <v>0</v>
      </c>
      <c r="AE28" s="44">
        <f t="shared" si="20"/>
        <v>0</v>
      </c>
      <c r="AF28" s="44">
        <f t="shared" si="28"/>
        <v>0</v>
      </c>
      <c r="AG28" s="44">
        <f>'1 Krautuve'!AG28</f>
        <v>0</v>
      </c>
      <c r="AH28" s="61"/>
    </row>
    <row r="29" spans="1:34" s="2" customFormat="1" x14ac:dyDescent="0.25">
      <c r="B29" s="26" t="s">
        <v>12</v>
      </c>
      <c r="C29" s="6">
        <v>50</v>
      </c>
      <c r="D29" s="25">
        <f t="shared" si="29"/>
        <v>54.54545454545454</v>
      </c>
      <c r="E29" s="25">
        <f t="shared" si="1"/>
        <v>203.54545454545453</v>
      </c>
      <c r="F29" s="2">
        <f t="shared" si="2"/>
        <v>2.9231799910674412</v>
      </c>
      <c r="G29" s="3">
        <f t="shared" si="3"/>
        <v>146.15899955337207</v>
      </c>
      <c r="H29" s="3">
        <f t="shared" si="4"/>
        <v>87.695399732023233</v>
      </c>
      <c r="I29" s="3">
        <f t="shared" si="21"/>
        <v>292.31799910674414</v>
      </c>
      <c r="J29" s="3">
        <f t="shared" si="22"/>
        <v>175.39079946404647</v>
      </c>
      <c r="K29" s="4">
        <f t="shared" si="5"/>
        <v>84187.58374274231</v>
      </c>
      <c r="L29" s="4">
        <f t="shared" si="6"/>
        <v>50512.550245645383</v>
      </c>
      <c r="M29" s="7">
        <f t="shared" si="7"/>
        <v>0</v>
      </c>
      <c r="N29" s="7">
        <f t="shared" si="8"/>
        <v>0</v>
      </c>
      <c r="O29" s="7">
        <f t="shared" si="9"/>
        <v>0</v>
      </c>
      <c r="P29" s="7">
        <f t="shared" si="23"/>
        <v>0</v>
      </c>
      <c r="Q29" s="9">
        <f t="shared" si="10"/>
        <v>0</v>
      </c>
      <c r="R29" s="9">
        <f t="shared" si="11"/>
        <v>0</v>
      </c>
      <c r="S29" s="9">
        <f t="shared" si="12"/>
        <v>0</v>
      </c>
      <c r="T29" s="1">
        <f t="shared" si="13"/>
        <v>0</v>
      </c>
      <c r="U29" s="9">
        <f t="shared" si="14"/>
        <v>0</v>
      </c>
      <c r="V29" s="9">
        <f t="shared" si="15"/>
        <v>0</v>
      </c>
      <c r="W29" s="1">
        <f t="shared" si="16"/>
        <v>0</v>
      </c>
      <c r="X29" s="9">
        <f t="shared" si="24"/>
        <v>0</v>
      </c>
      <c r="Y29" s="10">
        <f t="shared" si="25"/>
        <v>0</v>
      </c>
      <c r="Z29" s="10">
        <f t="shared" si="26"/>
        <v>0</v>
      </c>
      <c r="AA29" s="9">
        <f t="shared" si="27"/>
        <v>0</v>
      </c>
      <c r="AB29" s="47" t="e">
        <f t="shared" si="17"/>
        <v>#DIV/0!</v>
      </c>
      <c r="AC29" s="7">
        <f t="shared" si="18"/>
        <v>0</v>
      </c>
      <c r="AD29" s="44">
        <f t="shared" si="19"/>
        <v>0</v>
      </c>
      <c r="AE29" s="44">
        <f t="shared" si="20"/>
        <v>0</v>
      </c>
      <c r="AF29" s="44">
        <f t="shared" si="28"/>
        <v>0</v>
      </c>
      <c r="AG29" s="44">
        <f>'1 Krautuve'!AG29</f>
        <v>0</v>
      </c>
      <c r="AH29" s="61"/>
    </row>
    <row r="30" spans="1:34" s="2" customFormat="1" x14ac:dyDescent="0.25">
      <c r="B30" s="26" t="s">
        <v>13</v>
      </c>
      <c r="C30" s="6">
        <v>55</v>
      </c>
      <c r="D30" s="25">
        <f t="shared" si="29"/>
        <v>60</v>
      </c>
      <c r="E30" s="25">
        <f t="shared" si="1"/>
        <v>209</v>
      </c>
      <c r="F30" s="2">
        <f t="shared" si="2"/>
        <v>2.8468899521531101</v>
      </c>
      <c r="G30" s="3">
        <f t="shared" si="3"/>
        <v>156.57894736842107</v>
      </c>
      <c r="H30" s="3">
        <f t="shared" si="4"/>
        <v>85.406698564593299</v>
      </c>
      <c r="I30" s="3">
        <f t="shared" si="21"/>
        <v>313.15789473684214</v>
      </c>
      <c r="J30" s="3">
        <f t="shared" si="22"/>
        <v>170.8133971291866</v>
      </c>
      <c r="K30" s="4">
        <f t="shared" si="5"/>
        <v>90189.473684210534</v>
      </c>
      <c r="L30" s="4">
        <f t="shared" si="6"/>
        <v>49194.258373205739</v>
      </c>
      <c r="M30" s="7">
        <f t="shared" si="7"/>
        <v>0</v>
      </c>
      <c r="N30" s="7">
        <f t="shared" si="8"/>
        <v>0</v>
      </c>
      <c r="O30" s="7">
        <f t="shared" si="9"/>
        <v>0</v>
      </c>
      <c r="P30" s="7">
        <f t="shared" si="23"/>
        <v>0</v>
      </c>
      <c r="Q30" s="9">
        <f t="shared" si="10"/>
        <v>0</v>
      </c>
      <c r="R30" s="9">
        <f t="shared" si="11"/>
        <v>0</v>
      </c>
      <c r="S30" s="9">
        <f t="shared" si="12"/>
        <v>0</v>
      </c>
      <c r="T30" s="1">
        <f t="shared" si="13"/>
        <v>0</v>
      </c>
      <c r="U30" s="9">
        <f t="shared" si="14"/>
        <v>0</v>
      </c>
      <c r="V30" s="9">
        <f t="shared" si="15"/>
        <v>0</v>
      </c>
      <c r="W30" s="1">
        <f t="shared" si="16"/>
        <v>0</v>
      </c>
      <c r="X30" s="9">
        <f t="shared" si="24"/>
        <v>0</v>
      </c>
      <c r="Y30" s="10">
        <f t="shared" si="25"/>
        <v>0</v>
      </c>
      <c r="Z30" s="10">
        <f t="shared" si="26"/>
        <v>0</v>
      </c>
      <c r="AA30" s="9">
        <f t="shared" si="27"/>
        <v>0</v>
      </c>
      <c r="AB30" s="47" t="e">
        <f t="shared" si="17"/>
        <v>#DIV/0!</v>
      </c>
      <c r="AC30" s="7">
        <f t="shared" si="18"/>
        <v>0</v>
      </c>
      <c r="AD30" s="44">
        <f t="shared" si="19"/>
        <v>0</v>
      </c>
      <c r="AE30" s="44">
        <f t="shared" si="20"/>
        <v>0</v>
      </c>
      <c r="AF30" s="44">
        <f t="shared" si="28"/>
        <v>0</v>
      </c>
      <c r="AG30" s="44">
        <f>'1 Krautuve'!AG30</f>
        <v>0</v>
      </c>
      <c r="AH30" s="61"/>
    </row>
    <row r="31" spans="1:34" s="2" customFormat="1" x14ac:dyDescent="0.25">
      <c r="B31" s="26" t="s">
        <v>14</v>
      </c>
      <c r="C31" s="6">
        <v>60</v>
      </c>
      <c r="D31" s="25">
        <f t="shared" si="29"/>
        <v>65.454545454545453</v>
      </c>
      <c r="E31" s="25">
        <f t="shared" si="1"/>
        <v>214.45454545454544</v>
      </c>
      <c r="F31" s="2">
        <f t="shared" si="2"/>
        <v>2.7744807121661723</v>
      </c>
      <c r="G31" s="3">
        <f t="shared" si="3"/>
        <v>166.46884272997033</v>
      </c>
      <c r="H31" s="3">
        <f t="shared" si="4"/>
        <v>83.234421364985167</v>
      </c>
      <c r="I31" s="3">
        <f t="shared" si="21"/>
        <v>332.93768545994067</v>
      </c>
      <c r="J31" s="3">
        <f t="shared" si="22"/>
        <v>166.46884272997033</v>
      </c>
      <c r="K31" s="4">
        <f t="shared" si="5"/>
        <v>95886.053412462905</v>
      </c>
      <c r="L31" s="4">
        <f t="shared" si="6"/>
        <v>47943.026706231452</v>
      </c>
      <c r="M31" s="7">
        <f t="shared" si="7"/>
        <v>0</v>
      </c>
      <c r="N31" s="7">
        <f t="shared" si="8"/>
        <v>0</v>
      </c>
      <c r="O31" s="7">
        <f t="shared" si="9"/>
        <v>0</v>
      </c>
      <c r="P31" s="7">
        <f t="shared" si="23"/>
        <v>0</v>
      </c>
      <c r="Q31" s="9">
        <f t="shared" si="10"/>
        <v>0</v>
      </c>
      <c r="R31" s="9">
        <f t="shared" si="11"/>
        <v>0</v>
      </c>
      <c r="S31" s="9">
        <f t="shared" si="12"/>
        <v>0</v>
      </c>
      <c r="T31" s="1">
        <f t="shared" si="13"/>
        <v>0</v>
      </c>
      <c r="U31" s="9">
        <f t="shared" si="14"/>
        <v>0</v>
      </c>
      <c r="V31" s="9">
        <f t="shared" si="15"/>
        <v>0</v>
      </c>
      <c r="W31" s="1">
        <f t="shared" si="16"/>
        <v>0</v>
      </c>
      <c r="X31" s="9">
        <f t="shared" si="24"/>
        <v>0</v>
      </c>
      <c r="Y31" s="10">
        <f t="shared" si="25"/>
        <v>0</v>
      </c>
      <c r="Z31" s="10">
        <f t="shared" si="26"/>
        <v>0</v>
      </c>
      <c r="AA31" s="9">
        <f t="shared" si="27"/>
        <v>0</v>
      </c>
      <c r="AB31" s="47" t="e">
        <f t="shared" si="17"/>
        <v>#DIV/0!</v>
      </c>
      <c r="AC31" s="7">
        <f t="shared" si="18"/>
        <v>0</v>
      </c>
      <c r="AD31" s="44">
        <f t="shared" si="19"/>
        <v>0</v>
      </c>
      <c r="AE31" s="44">
        <f t="shared" si="20"/>
        <v>0</v>
      </c>
      <c r="AF31" s="44">
        <f t="shared" si="28"/>
        <v>0</v>
      </c>
      <c r="AG31" s="44">
        <f>'1 Krautuve'!AG31</f>
        <v>0</v>
      </c>
      <c r="AH31" s="61"/>
    </row>
    <row r="32" spans="1:34" s="2" customFormat="1" x14ac:dyDescent="0.25">
      <c r="B32" s="26" t="s">
        <v>15</v>
      </c>
      <c r="C32" s="6">
        <v>65</v>
      </c>
      <c r="D32" s="25">
        <f t="shared" si="29"/>
        <v>70.909090909090907</v>
      </c>
      <c r="E32" s="25">
        <f t="shared" si="1"/>
        <v>219.90909090909091</v>
      </c>
      <c r="F32" s="2">
        <f t="shared" si="2"/>
        <v>2.7056634973129392</v>
      </c>
      <c r="G32" s="3">
        <f t="shared" si="3"/>
        <v>175.86812732534105</v>
      </c>
      <c r="H32" s="3">
        <f t="shared" si="4"/>
        <v>81.169904919388173</v>
      </c>
      <c r="I32" s="3">
        <f t="shared" si="21"/>
        <v>351.7362546506821</v>
      </c>
      <c r="J32" s="3">
        <f t="shared" si="22"/>
        <v>162.33980983877635</v>
      </c>
      <c r="K32" s="4">
        <f t="shared" si="5"/>
        <v>101300.04133939644</v>
      </c>
      <c r="L32" s="4">
        <f t="shared" si="6"/>
        <v>46753.865233567587</v>
      </c>
      <c r="M32" s="7">
        <f t="shared" si="7"/>
        <v>0</v>
      </c>
      <c r="N32" s="7">
        <f t="shared" si="8"/>
        <v>0</v>
      </c>
      <c r="O32" s="7">
        <f t="shared" si="9"/>
        <v>0</v>
      </c>
      <c r="P32" s="7">
        <f t="shared" si="23"/>
        <v>0</v>
      </c>
      <c r="Q32" s="9">
        <f t="shared" si="10"/>
        <v>0</v>
      </c>
      <c r="R32" s="9">
        <f t="shared" si="11"/>
        <v>0</v>
      </c>
      <c r="S32" s="9">
        <f t="shared" si="12"/>
        <v>0</v>
      </c>
      <c r="T32" s="1">
        <f t="shared" si="13"/>
        <v>0</v>
      </c>
      <c r="U32" s="9">
        <f t="shared" si="14"/>
        <v>0</v>
      </c>
      <c r="V32" s="9">
        <f t="shared" si="15"/>
        <v>0</v>
      </c>
      <c r="W32" s="1">
        <f t="shared" si="16"/>
        <v>0</v>
      </c>
      <c r="X32" s="9">
        <f t="shared" si="24"/>
        <v>0</v>
      </c>
      <c r="Y32" s="10">
        <f t="shared" si="25"/>
        <v>0</v>
      </c>
      <c r="Z32" s="10">
        <f t="shared" si="26"/>
        <v>0</v>
      </c>
      <c r="AA32" s="9">
        <f t="shared" si="27"/>
        <v>0</v>
      </c>
      <c r="AB32" s="47" t="e">
        <f t="shared" si="17"/>
        <v>#DIV/0!</v>
      </c>
      <c r="AC32" s="7">
        <f t="shared" si="18"/>
        <v>0</v>
      </c>
      <c r="AD32" s="44">
        <f t="shared" si="19"/>
        <v>0</v>
      </c>
      <c r="AE32" s="44">
        <f t="shared" si="20"/>
        <v>0</v>
      </c>
      <c r="AF32" s="44">
        <f t="shared" si="28"/>
        <v>0</v>
      </c>
      <c r="AG32" s="44">
        <f>'1 Krautuve'!AG32</f>
        <v>0</v>
      </c>
      <c r="AH32" s="61"/>
    </row>
    <row r="33" spans="2:34" s="2" customFormat="1" x14ac:dyDescent="0.25">
      <c r="B33" s="26" t="s">
        <v>16</v>
      </c>
      <c r="C33" s="6">
        <v>70</v>
      </c>
      <c r="D33" s="25">
        <f t="shared" si="29"/>
        <v>76.36363636363636</v>
      </c>
      <c r="E33" s="25">
        <f t="shared" si="1"/>
        <v>225.36363636363637</v>
      </c>
      <c r="F33" s="2">
        <f t="shared" si="2"/>
        <v>2.6401774909237594</v>
      </c>
      <c r="G33" s="3">
        <f t="shared" si="3"/>
        <v>184.81242436466317</v>
      </c>
      <c r="H33" s="3">
        <f t="shared" si="4"/>
        <v>79.205324727712778</v>
      </c>
      <c r="I33" s="3">
        <f t="shared" si="21"/>
        <v>369.62484872932635</v>
      </c>
      <c r="J33" s="3">
        <f t="shared" si="22"/>
        <v>158.41064945542556</v>
      </c>
      <c r="K33" s="4">
        <f t="shared" si="5"/>
        <v>106451.95643404599</v>
      </c>
      <c r="L33" s="4">
        <f t="shared" si="6"/>
        <v>45622.267043162559</v>
      </c>
      <c r="M33" s="7">
        <f t="shared" si="7"/>
        <v>0</v>
      </c>
      <c r="N33" s="7">
        <f t="shared" si="8"/>
        <v>0</v>
      </c>
      <c r="O33" s="7">
        <f t="shared" si="9"/>
        <v>0</v>
      </c>
      <c r="P33" s="7">
        <f t="shared" si="23"/>
        <v>0</v>
      </c>
      <c r="Q33" s="9">
        <f t="shared" si="10"/>
        <v>0</v>
      </c>
      <c r="R33" s="9">
        <f t="shared" si="11"/>
        <v>0</v>
      </c>
      <c r="S33" s="9">
        <f t="shared" si="12"/>
        <v>0</v>
      </c>
      <c r="T33" s="1">
        <f t="shared" si="13"/>
        <v>0</v>
      </c>
      <c r="U33" s="9">
        <f t="shared" si="14"/>
        <v>0</v>
      </c>
      <c r="V33" s="9">
        <f t="shared" si="15"/>
        <v>0</v>
      </c>
      <c r="W33" s="1">
        <f t="shared" si="16"/>
        <v>0</v>
      </c>
      <c r="X33" s="9">
        <f t="shared" si="24"/>
        <v>0</v>
      </c>
      <c r="Y33" s="10">
        <f t="shared" si="25"/>
        <v>0</v>
      </c>
      <c r="Z33" s="10">
        <f t="shared" si="26"/>
        <v>0</v>
      </c>
      <c r="AA33" s="9">
        <f t="shared" si="27"/>
        <v>0</v>
      </c>
      <c r="AB33" s="47" t="e">
        <f t="shared" si="17"/>
        <v>#DIV/0!</v>
      </c>
      <c r="AC33" s="7">
        <f t="shared" si="18"/>
        <v>0</v>
      </c>
      <c r="AD33" s="44">
        <f t="shared" si="19"/>
        <v>0</v>
      </c>
      <c r="AE33" s="44">
        <f t="shared" si="20"/>
        <v>0</v>
      </c>
      <c r="AF33" s="44">
        <f t="shared" si="28"/>
        <v>0</v>
      </c>
      <c r="AG33" s="44">
        <f>'1 Krautuve'!AG33</f>
        <v>0</v>
      </c>
      <c r="AH33" s="61"/>
    </row>
    <row r="34" spans="2:34" s="2" customFormat="1" x14ac:dyDescent="0.25">
      <c r="B34" s="26" t="s">
        <v>17</v>
      </c>
      <c r="C34" s="6">
        <v>75</v>
      </c>
      <c r="D34" s="25">
        <f t="shared" ref="D34:D65" si="30">60/(1/(C34/$D$6))</f>
        <v>75</v>
      </c>
      <c r="E34" s="25">
        <f t="shared" si="1"/>
        <v>224</v>
      </c>
      <c r="F34" s="2">
        <f t="shared" si="2"/>
        <v>2.65625</v>
      </c>
      <c r="G34" s="3">
        <f t="shared" si="3"/>
        <v>199.21875</v>
      </c>
      <c r="H34" s="3">
        <f t="shared" si="4"/>
        <v>79.6875</v>
      </c>
      <c r="I34" s="3">
        <f t="shared" si="21"/>
        <v>398.4375</v>
      </c>
      <c r="J34" s="3">
        <f t="shared" si="22"/>
        <v>159.375</v>
      </c>
      <c r="K34" s="4">
        <f t="shared" si="5"/>
        <v>114750</v>
      </c>
      <c r="L34" s="4">
        <f t="shared" si="6"/>
        <v>45900</v>
      </c>
      <c r="M34" s="7">
        <f t="shared" si="7"/>
        <v>0</v>
      </c>
      <c r="N34" s="7">
        <f t="shared" si="8"/>
        <v>0</v>
      </c>
      <c r="O34" s="7">
        <f t="shared" si="9"/>
        <v>0</v>
      </c>
      <c r="P34" s="7">
        <f t="shared" si="23"/>
        <v>0</v>
      </c>
      <c r="Q34" s="9">
        <f t="shared" si="10"/>
        <v>0</v>
      </c>
      <c r="R34" s="9">
        <f t="shared" si="11"/>
        <v>0</v>
      </c>
      <c r="S34" s="9">
        <f t="shared" si="12"/>
        <v>0</v>
      </c>
      <c r="T34" s="1">
        <f t="shared" si="13"/>
        <v>0</v>
      </c>
      <c r="U34" s="9">
        <f t="shared" si="14"/>
        <v>0</v>
      </c>
      <c r="V34" s="9">
        <f t="shared" si="15"/>
        <v>0</v>
      </c>
      <c r="W34" s="1">
        <f t="shared" si="16"/>
        <v>0</v>
      </c>
      <c r="X34" s="9">
        <f t="shared" si="24"/>
        <v>0</v>
      </c>
      <c r="Y34" s="10">
        <f t="shared" si="25"/>
        <v>0</v>
      </c>
      <c r="Z34" s="10">
        <f t="shared" si="26"/>
        <v>0</v>
      </c>
      <c r="AA34" s="9">
        <f t="shared" si="27"/>
        <v>0</v>
      </c>
      <c r="AB34" s="47" t="e">
        <f t="shared" si="17"/>
        <v>#DIV/0!</v>
      </c>
      <c r="AC34" s="7">
        <f t="shared" si="18"/>
        <v>0</v>
      </c>
      <c r="AD34" s="44">
        <f t="shared" si="19"/>
        <v>0</v>
      </c>
      <c r="AE34" s="44">
        <f t="shared" si="20"/>
        <v>0</v>
      </c>
      <c r="AF34" s="44">
        <f t="shared" si="28"/>
        <v>0</v>
      </c>
      <c r="AG34" s="44">
        <f>'1 Krautuve'!AG34</f>
        <v>0</v>
      </c>
      <c r="AH34" s="61"/>
    </row>
    <row r="35" spans="2:34" s="2" customFormat="1" x14ac:dyDescent="0.25">
      <c r="B35" s="26" t="s">
        <v>18</v>
      </c>
      <c r="C35" s="6">
        <v>80</v>
      </c>
      <c r="D35" s="25">
        <f t="shared" si="30"/>
        <v>80</v>
      </c>
      <c r="E35" s="25">
        <f t="shared" si="1"/>
        <v>229</v>
      </c>
      <c r="F35" s="2">
        <f t="shared" si="2"/>
        <v>2.5982532751091703</v>
      </c>
      <c r="G35" s="3">
        <f t="shared" si="3"/>
        <v>207.86026200873363</v>
      </c>
      <c r="H35" s="3">
        <f t="shared" si="4"/>
        <v>77.947598253275103</v>
      </c>
      <c r="I35" s="3">
        <f t="shared" si="21"/>
        <v>415.72052401746726</v>
      </c>
      <c r="J35" s="3">
        <f t="shared" si="22"/>
        <v>155.89519650655021</v>
      </c>
      <c r="K35" s="4">
        <f t="shared" si="5"/>
        <v>119727.51091703057</v>
      </c>
      <c r="L35" s="4">
        <f t="shared" si="6"/>
        <v>44897.816593886462</v>
      </c>
      <c r="M35" s="7">
        <f t="shared" si="7"/>
        <v>0</v>
      </c>
      <c r="N35" s="7">
        <f t="shared" si="8"/>
        <v>0</v>
      </c>
      <c r="O35" s="7">
        <f t="shared" si="9"/>
        <v>0</v>
      </c>
      <c r="P35" s="7">
        <f t="shared" si="23"/>
        <v>0</v>
      </c>
      <c r="Q35" s="9">
        <f t="shared" si="10"/>
        <v>0</v>
      </c>
      <c r="R35" s="9">
        <f t="shared" si="11"/>
        <v>0</v>
      </c>
      <c r="S35" s="9">
        <f t="shared" si="12"/>
        <v>0</v>
      </c>
      <c r="T35" s="1">
        <f t="shared" si="13"/>
        <v>0</v>
      </c>
      <c r="U35" s="9">
        <f t="shared" si="14"/>
        <v>0</v>
      </c>
      <c r="V35" s="9">
        <f t="shared" si="15"/>
        <v>0</v>
      </c>
      <c r="W35" s="1">
        <f t="shared" si="16"/>
        <v>0</v>
      </c>
      <c r="X35" s="9">
        <f t="shared" si="24"/>
        <v>0</v>
      </c>
      <c r="Y35" s="10">
        <f t="shared" si="25"/>
        <v>0</v>
      </c>
      <c r="Z35" s="10">
        <f t="shared" si="26"/>
        <v>0</v>
      </c>
      <c r="AA35" s="9">
        <f t="shared" si="27"/>
        <v>0</v>
      </c>
      <c r="AB35" s="47" t="e">
        <f t="shared" si="17"/>
        <v>#DIV/0!</v>
      </c>
      <c r="AC35" s="7">
        <f t="shared" si="18"/>
        <v>0</v>
      </c>
      <c r="AD35" s="44">
        <f t="shared" si="19"/>
        <v>0</v>
      </c>
      <c r="AE35" s="44">
        <f t="shared" si="20"/>
        <v>0</v>
      </c>
      <c r="AF35" s="44">
        <f t="shared" si="28"/>
        <v>0</v>
      </c>
      <c r="AG35" s="44">
        <f>'1 Krautuve'!AG35</f>
        <v>0</v>
      </c>
      <c r="AH35" s="61"/>
    </row>
    <row r="36" spans="2:34" s="2" customFormat="1" x14ac:dyDescent="0.25">
      <c r="B36" s="26" t="s">
        <v>19</v>
      </c>
      <c r="C36" s="6">
        <v>85</v>
      </c>
      <c r="D36" s="25">
        <f t="shared" si="30"/>
        <v>85.000000000000014</v>
      </c>
      <c r="E36" s="25">
        <f t="shared" si="1"/>
        <v>234</v>
      </c>
      <c r="F36" s="2">
        <f t="shared" si="2"/>
        <v>2.5427350427350426</v>
      </c>
      <c r="G36" s="3">
        <f t="shared" si="3"/>
        <v>216.13247863247861</v>
      </c>
      <c r="H36" s="3">
        <f t="shared" si="4"/>
        <v>76.28205128205127</v>
      </c>
      <c r="I36" s="3">
        <f t="shared" si="21"/>
        <v>432.26495726495722</v>
      </c>
      <c r="J36" s="3">
        <f t="shared" si="22"/>
        <v>152.56410256410254</v>
      </c>
      <c r="K36" s="4">
        <f t="shared" si="5"/>
        <v>124492.30769230767</v>
      </c>
      <c r="L36" s="4">
        <f t="shared" si="6"/>
        <v>43938.461538461532</v>
      </c>
      <c r="M36" s="7">
        <f t="shared" si="7"/>
        <v>0</v>
      </c>
      <c r="N36" s="7">
        <f t="shared" si="8"/>
        <v>0</v>
      </c>
      <c r="O36" s="7">
        <f t="shared" si="9"/>
        <v>0</v>
      </c>
      <c r="P36" s="7">
        <f t="shared" si="23"/>
        <v>0</v>
      </c>
      <c r="Q36" s="9">
        <f t="shared" si="10"/>
        <v>0</v>
      </c>
      <c r="R36" s="9">
        <f t="shared" si="11"/>
        <v>0</v>
      </c>
      <c r="S36" s="9">
        <f t="shared" si="12"/>
        <v>0</v>
      </c>
      <c r="T36" s="1">
        <f t="shared" si="13"/>
        <v>0</v>
      </c>
      <c r="U36" s="9">
        <f t="shared" si="14"/>
        <v>0</v>
      </c>
      <c r="V36" s="9">
        <f t="shared" si="15"/>
        <v>0</v>
      </c>
      <c r="W36" s="1">
        <f t="shared" si="16"/>
        <v>0</v>
      </c>
      <c r="X36" s="9">
        <f t="shared" si="24"/>
        <v>0</v>
      </c>
      <c r="Y36" s="10">
        <f t="shared" si="25"/>
        <v>0</v>
      </c>
      <c r="Z36" s="10">
        <f t="shared" si="26"/>
        <v>0</v>
      </c>
      <c r="AA36" s="9">
        <f t="shared" si="27"/>
        <v>0</v>
      </c>
      <c r="AB36" s="47" t="e">
        <f t="shared" si="17"/>
        <v>#DIV/0!</v>
      </c>
      <c r="AC36" s="7">
        <f t="shared" si="18"/>
        <v>0</v>
      </c>
      <c r="AD36" s="44">
        <f t="shared" si="19"/>
        <v>0</v>
      </c>
      <c r="AE36" s="44">
        <f t="shared" si="20"/>
        <v>0</v>
      </c>
      <c r="AF36" s="44">
        <f t="shared" si="28"/>
        <v>0</v>
      </c>
      <c r="AG36" s="44">
        <f>'1 Krautuve'!AG36</f>
        <v>0</v>
      </c>
      <c r="AH36" s="61"/>
    </row>
    <row r="37" spans="2:34" s="2" customFormat="1" x14ac:dyDescent="0.25">
      <c r="B37" s="26" t="s">
        <v>20</v>
      </c>
      <c r="C37" s="6">
        <v>90</v>
      </c>
      <c r="D37" s="25">
        <f t="shared" si="30"/>
        <v>90</v>
      </c>
      <c r="E37" s="25">
        <f t="shared" si="1"/>
        <v>239</v>
      </c>
      <c r="F37" s="2">
        <f t="shared" si="2"/>
        <v>2.489539748953975</v>
      </c>
      <c r="G37" s="3">
        <f t="shared" si="3"/>
        <v>224.05857740585776</v>
      </c>
      <c r="H37" s="3">
        <f t="shared" si="4"/>
        <v>74.686192468619254</v>
      </c>
      <c r="I37" s="3">
        <f t="shared" si="21"/>
        <v>448.11715481171552</v>
      </c>
      <c r="J37" s="3">
        <f t="shared" si="22"/>
        <v>149.37238493723851</v>
      </c>
      <c r="K37" s="4">
        <f t="shared" si="5"/>
        <v>129057.74058577407</v>
      </c>
      <c r="L37" s="4">
        <f t="shared" si="6"/>
        <v>43019.246861924694</v>
      </c>
      <c r="M37" s="7">
        <f t="shared" si="7"/>
        <v>0</v>
      </c>
      <c r="N37" s="7">
        <f t="shared" si="8"/>
        <v>0</v>
      </c>
      <c r="O37" s="7">
        <f t="shared" si="9"/>
        <v>0</v>
      </c>
      <c r="P37" s="7">
        <f t="shared" si="23"/>
        <v>0</v>
      </c>
      <c r="Q37" s="9">
        <f t="shared" si="10"/>
        <v>0</v>
      </c>
      <c r="R37" s="9">
        <f t="shared" si="11"/>
        <v>0</v>
      </c>
      <c r="S37" s="9">
        <f t="shared" si="12"/>
        <v>0</v>
      </c>
      <c r="T37" s="1">
        <f t="shared" si="13"/>
        <v>0</v>
      </c>
      <c r="U37" s="9">
        <f t="shared" si="14"/>
        <v>0</v>
      </c>
      <c r="V37" s="9">
        <f t="shared" si="15"/>
        <v>0</v>
      </c>
      <c r="W37" s="1">
        <f t="shared" si="16"/>
        <v>0</v>
      </c>
      <c r="X37" s="9">
        <f t="shared" si="24"/>
        <v>0</v>
      </c>
      <c r="Y37" s="10">
        <f t="shared" si="25"/>
        <v>0</v>
      </c>
      <c r="Z37" s="10">
        <f t="shared" si="26"/>
        <v>0</v>
      </c>
      <c r="AA37" s="9">
        <f t="shared" si="27"/>
        <v>0</v>
      </c>
      <c r="AB37" s="47" t="e">
        <f t="shared" si="17"/>
        <v>#DIV/0!</v>
      </c>
      <c r="AC37" s="7">
        <f t="shared" si="18"/>
        <v>0</v>
      </c>
      <c r="AD37" s="44">
        <f t="shared" si="19"/>
        <v>0</v>
      </c>
      <c r="AE37" s="44">
        <f t="shared" si="20"/>
        <v>0</v>
      </c>
      <c r="AF37" s="44">
        <f t="shared" si="28"/>
        <v>0</v>
      </c>
      <c r="AG37" s="44">
        <f>'1 Krautuve'!AG37</f>
        <v>0</v>
      </c>
      <c r="AH37" s="61"/>
    </row>
    <row r="38" spans="2:34" s="2" customFormat="1" x14ac:dyDescent="0.25">
      <c r="B38" s="26" t="s">
        <v>21</v>
      </c>
      <c r="C38" s="6">
        <v>95</v>
      </c>
      <c r="D38" s="25">
        <f t="shared" si="30"/>
        <v>94.999999999999986</v>
      </c>
      <c r="E38" s="25">
        <f t="shared" si="1"/>
        <v>244</v>
      </c>
      <c r="F38" s="2">
        <f t="shared" si="2"/>
        <v>2.4385245901639343</v>
      </c>
      <c r="G38" s="3">
        <f t="shared" si="3"/>
        <v>231.65983606557376</v>
      </c>
      <c r="H38" s="3">
        <f t="shared" si="4"/>
        <v>73.155737704918025</v>
      </c>
      <c r="I38" s="3">
        <f t="shared" si="21"/>
        <v>463.31967213114751</v>
      </c>
      <c r="J38" s="3">
        <f t="shared" si="22"/>
        <v>146.31147540983605</v>
      </c>
      <c r="K38" s="4">
        <f t="shared" si="5"/>
        <v>133436.06557377049</v>
      </c>
      <c r="L38" s="4">
        <f t="shared" si="6"/>
        <v>42137.704918032781</v>
      </c>
      <c r="M38" s="7">
        <f t="shared" si="7"/>
        <v>0</v>
      </c>
      <c r="N38" s="7">
        <f t="shared" si="8"/>
        <v>0</v>
      </c>
      <c r="O38" s="7">
        <f t="shared" si="9"/>
        <v>0</v>
      </c>
      <c r="P38" s="7">
        <f t="shared" si="23"/>
        <v>0</v>
      </c>
      <c r="Q38" s="9">
        <f t="shared" si="10"/>
        <v>0</v>
      </c>
      <c r="R38" s="9">
        <f t="shared" si="11"/>
        <v>0</v>
      </c>
      <c r="S38" s="9">
        <f t="shared" si="12"/>
        <v>0</v>
      </c>
      <c r="T38" s="1">
        <f t="shared" si="13"/>
        <v>0</v>
      </c>
      <c r="U38" s="9">
        <f t="shared" si="14"/>
        <v>0</v>
      </c>
      <c r="V38" s="9">
        <f t="shared" si="15"/>
        <v>0</v>
      </c>
      <c r="W38" s="1">
        <f t="shared" si="16"/>
        <v>0</v>
      </c>
      <c r="X38" s="9">
        <f t="shared" si="24"/>
        <v>0</v>
      </c>
      <c r="Y38" s="10">
        <f t="shared" si="25"/>
        <v>0</v>
      </c>
      <c r="Z38" s="10">
        <f t="shared" si="26"/>
        <v>0</v>
      </c>
      <c r="AA38" s="9">
        <f t="shared" si="27"/>
        <v>0</v>
      </c>
      <c r="AB38" s="47" t="e">
        <f t="shared" si="17"/>
        <v>#DIV/0!</v>
      </c>
      <c r="AC38" s="7">
        <f t="shared" si="18"/>
        <v>0</v>
      </c>
      <c r="AD38" s="44">
        <f t="shared" si="19"/>
        <v>0</v>
      </c>
      <c r="AE38" s="44">
        <f t="shared" si="20"/>
        <v>0</v>
      </c>
      <c r="AF38" s="44">
        <f t="shared" si="28"/>
        <v>0</v>
      </c>
      <c r="AG38" s="44">
        <f>'1 Krautuve'!AG38</f>
        <v>0</v>
      </c>
      <c r="AH38" s="61"/>
    </row>
    <row r="39" spans="2:34" s="2" customFormat="1" x14ac:dyDescent="0.25">
      <c r="B39" s="26" t="s">
        <v>22</v>
      </c>
      <c r="C39" s="6">
        <v>100</v>
      </c>
      <c r="D39" s="25">
        <f t="shared" si="30"/>
        <v>100</v>
      </c>
      <c r="E39" s="25">
        <f t="shared" si="1"/>
        <v>249</v>
      </c>
      <c r="F39" s="2">
        <f t="shared" si="2"/>
        <v>2.3895582329317269</v>
      </c>
      <c r="G39" s="3">
        <f t="shared" si="3"/>
        <v>238.9558232931727</v>
      </c>
      <c r="H39" s="3">
        <f t="shared" si="4"/>
        <v>71.686746987951807</v>
      </c>
      <c r="I39" s="3">
        <f t="shared" si="21"/>
        <v>477.9116465863454</v>
      </c>
      <c r="J39" s="3">
        <f t="shared" si="22"/>
        <v>143.37349397590361</v>
      </c>
      <c r="K39" s="4">
        <f t="shared" si="5"/>
        <v>137638.55421686749</v>
      </c>
      <c r="L39" s="4">
        <f t="shared" si="6"/>
        <v>41291.566265060239</v>
      </c>
      <c r="M39" s="7">
        <f t="shared" si="7"/>
        <v>0</v>
      </c>
      <c r="N39" s="7">
        <f t="shared" si="8"/>
        <v>0</v>
      </c>
      <c r="O39" s="7">
        <f t="shared" si="9"/>
        <v>0</v>
      </c>
      <c r="P39" s="7">
        <f t="shared" si="23"/>
        <v>0</v>
      </c>
      <c r="Q39" s="9">
        <f t="shared" si="10"/>
        <v>0</v>
      </c>
      <c r="R39" s="9">
        <f t="shared" si="11"/>
        <v>0</v>
      </c>
      <c r="S39" s="9">
        <f t="shared" si="12"/>
        <v>0</v>
      </c>
      <c r="T39" s="1">
        <f t="shared" si="13"/>
        <v>0</v>
      </c>
      <c r="U39" s="9">
        <f t="shared" si="14"/>
        <v>0</v>
      </c>
      <c r="V39" s="9">
        <f t="shared" si="15"/>
        <v>0</v>
      </c>
      <c r="W39" s="1">
        <f t="shared" si="16"/>
        <v>0</v>
      </c>
      <c r="X39" s="9">
        <f t="shared" si="24"/>
        <v>0</v>
      </c>
      <c r="Y39" s="10">
        <f t="shared" si="25"/>
        <v>0</v>
      </c>
      <c r="Z39" s="10">
        <f t="shared" si="26"/>
        <v>0</v>
      </c>
      <c r="AA39" s="9">
        <f t="shared" si="27"/>
        <v>0</v>
      </c>
      <c r="AB39" s="47" t="e">
        <f t="shared" si="17"/>
        <v>#DIV/0!</v>
      </c>
      <c r="AC39" s="7">
        <f t="shared" si="18"/>
        <v>0</v>
      </c>
      <c r="AD39" s="44">
        <f t="shared" si="19"/>
        <v>0</v>
      </c>
      <c r="AE39" s="44">
        <f t="shared" si="20"/>
        <v>0</v>
      </c>
      <c r="AF39" s="44">
        <f t="shared" si="28"/>
        <v>0</v>
      </c>
      <c r="AG39" s="44">
        <f>'1 Krautuve'!AG39</f>
        <v>0</v>
      </c>
      <c r="AH39" s="61"/>
    </row>
    <row r="40" spans="2:34" s="2" customFormat="1" x14ac:dyDescent="0.25">
      <c r="B40" s="26" t="s">
        <v>23</v>
      </c>
      <c r="C40" s="6">
        <v>105</v>
      </c>
      <c r="D40" s="25">
        <f t="shared" si="30"/>
        <v>105</v>
      </c>
      <c r="E40" s="25">
        <f t="shared" si="1"/>
        <v>254</v>
      </c>
      <c r="F40" s="2">
        <f t="shared" si="2"/>
        <v>2.3425196850393699</v>
      </c>
      <c r="G40" s="3">
        <f t="shared" si="3"/>
        <v>245.96456692913384</v>
      </c>
      <c r="H40" s="3">
        <f t="shared" si="4"/>
        <v>70.275590551181097</v>
      </c>
      <c r="I40" s="3">
        <f t="shared" si="21"/>
        <v>491.92913385826768</v>
      </c>
      <c r="J40" s="3">
        <f t="shared" si="22"/>
        <v>140.55118110236219</v>
      </c>
      <c r="K40" s="4">
        <f t="shared" si="5"/>
        <v>141675.59055118109</v>
      </c>
      <c r="L40" s="4">
        <f t="shared" si="6"/>
        <v>40478.740157480308</v>
      </c>
      <c r="M40" s="7">
        <f t="shared" si="7"/>
        <v>0</v>
      </c>
      <c r="N40" s="7">
        <f t="shared" si="8"/>
        <v>0</v>
      </c>
      <c r="O40" s="7">
        <f t="shared" si="9"/>
        <v>0</v>
      </c>
      <c r="P40" s="7">
        <f t="shared" si="23"/>
        <v>0</v>
      </c>
      <c r="Q40" s="9">
        <f t="shared" si="10"/>
        <v>0</v>
      </c>
      <c r="R40" s="9">
        <f t="shared" si="11"/>
        <v>0</v>
      </c>
      <c r="S40" s="9">
        <f t="shared" si="12"/>
        <v>0</v>
      </c>
      <c r="T40" s="1">
        <f t="shared" si="13"/>
        <v>0</v>
      </c>
      <c r="U40" s="9">
        <f t="shared" si="14"/>
        <v>0</v>
      </c>
      <c r="V40" s="9">
        <f t="shared" si="15"/>
        <v>0</v>
      </c>
      <c r="W40" s="1">
        <f t="shared" si="16"/>
        <v>0</v>
      </c>
      <c r="X40" s="9">
        <f t="shared" si="24"/>
        <v>0</v>
      </c>
      <c r="Y40" s="10">
        <f t="shared" si="25"/>
        <v>0</v>
      </c>
      <c r="Z40" s="10">
        <f t="shared" si="26"/>
        <v>0</v>
      </c>
      <c r="AA40" s="9">
        <f t="shared" si="27"/>
        <v>0</v>
      </c>
      <c r="AB40" s="47" t="e">
        <f t="shared" si="17"/>
        <v>#DIV/0!</v>
      </c>
      <c r="AC40" s="7">
        <f t="shared" si="18"/>
        <v>0</v>
      </c>
      <c r="AD40" s="44">
        <f t="shared" si="19"/>
        <v>0</v>
      </c>
      <c r="AE40" s="44">
        <f t="shared" si="20"/>
        <v>0</v>
      </c>
      <c r="AF40" s="44">
        <f t="shared" si="28"/>
        <v>0</v>
      </c>
      <c r="AG40" s="44">
        <f>'1 Krautuve'!AG40</f>
        <v>0</v>
      </c>
      <c r="AH40" s="61"/>
    </row>
    <row r="41" spans="2:34" s="2" customFormat="1" x14ac:dyDescent="0.25">
      <c r="B41" s="26" t="s">
        <v>24</v>
      </c>
      <c r="C41" s="6">
        <v>110</v>
      </c>
      <c r="D41" s="25">
        <f t="shared" si="30"/>
        <v>109.99999999999999</v>
      </c>
      <c r="E41" s="25">
        <f t="shared" si="1"/>
        <v>259</v>
      </c>
      <c r="F41" s="2">
        <f t="shared" si="2"/>
        <v>2.2972972972972974</v>
      </c>
      <c r="G41" s="3">
        <f t="shared" si="3"/>
        <v>252.70270270270271</v>
      </c>
      <c r="H41" s="3">
        <f t="shared" si="4"/>
        <v>68.918918918918919</v>
      </c>
      <c r="I41" s="3">
        <f t="shared" si="21"/>
        <v>505.40540540540542</v>
      </c>
      <c r="J41" s="3">
        <f t="shared" si="22"/>
        <v>137.83783783783784</v>
      </c>
      <c r="K41" s="4">
        <f t="shared" si="5"/>
        <v>145556.75675675675</v>
      </c>
      <c r="L41" s="4">
        <f t="shared" si="6"/>
        <v>39697.2972972973</v>
      </c>
      <c r="M41" s="7">
        <f t="shared" si="7"/>
        <v>0</v>
      </c>
      <c r="N41" s="7">
        <f t="shared" si="8"/>
        <v>0</v>
      </c>
      <c r="O41" s="7">
        <f t="shared" si="9"/>
        <v>0</v>
      </c>
      <c r="P41" s="7">
        <f t="shared" si="23"/>
        <v>0</v>
      </c>
      <c r="Q41" s="9">
        <f t="shared" si="10"/>
        <v>0</v>
      </c>
      <c r="R41" s="9">
        <f t="shared" si="11"/>
        <v>0</v>
      </c>
      <c r="S41" s="9">
        <f t="shared" si="12"/>
        <v>0</v>
      </c>
      <c r="T41" s="1">
        <f t="shared" si="13"/>
        <v>0</v>
      </c>
      <c r="U41" s="9">
        <f t="shared" si="14"/>
        <v>0</v>
      </c>
      <c r="V41" s="9">
        <f t="shared" si="15"/>
        <v>0</v>
      </c>
      <c r="W41" s="1">
        <f t="shared" si="16"/>
        <v>0</v>
      </c>
      <c r="X41" s="9">
        <f t="shared" si="24"/>
        <v>0</v>
      </c>
      <c r="Y41" s="10">
        <f t="shared" si="25"/>
        <v>0</v>
      </c>
      <c r="Z41" s="10">
        <f t="shared" si="26"/>
        <v>0</v>
      </c>
      <c r="AA41" s="9">
        <f t="shared" si="27"/>
        <v>0</v>
      </c>
      <c r="AB41" s="47" t="e">
        <f t="shared" si="17"/>
        <v>#DIV/0!</v>
      </c>
      <c r="AC41" s="7">
        <f t="shared" si="18"/>
        <v>0</v>
      </c>
      <c r="AD41" s="44">
        <f t="shared" si="19"/>
        <v>0</v>
      </c>
      <c r="AE41" s="44">
        <f t="shared" si="20"/>
        <v>0</v>
      </c>
      <c r="AF41" s="44">
        <f t="shared" si="28"/>
        <v>0</v>
      </c>
      <c r="AG41" s="44">
        <f>'1 Krautuve'!AG41</f>
        <v>0</v>
      </c>
      <c r="AH41" s="61"/>
    </row>
    <row r="42" spans="2:34" s="2" customFormat="1" x14ac:dyDescent="0.25">
      <c r="B42" s="26" t="s">
        <v>25</v>
      </c>
      <c r="C42" s="6">
        <v>115</v>
      </c>
      <c r="D42" s="25">
        <f t="shared" si="30"/>
        <v>115</v>
      </c>
      <c r="E42" s="25">
        <f t="shared" si="1"/>
        <v>264</v>
      </c>
      <c r="F42" s="2">
        <f t="shared" si="2"/>
        <v>2.2537878787878789</v>
      </c>
      <c r="G42" s="3">
        <f t="shared" si="3"/>
        <v>259.18560606060606</v>
      </c>
      <c r="H42" s="3">
        <f t="shared" si="4"/>
        <v>67.613636363636374</v>
      </c>
      <c r="I42" s="3">
        <f t="shared" si="21"/>
        <v>518.37121212121212</v>
      </c>
      <c r="J42" s="3">
        <f t="shared" si="22"/>
        <v>135.22727272727275</v>
      </c>
      <c r="K42" s="4">
        <f t="shared" si="5"/>
        <v>149290.90909090909</v>
      </c>
      <c r="L42" s="4">
        <f t="shared" si="6"/>
        <v>38945.454545454551</v>
      </c>
      <c r="M42" s="7">
        <f t="shared" si="7"/>
        <v>0</v>
      </c>
      <c r="N42" s="7">
        <f t="shared" si="8"/>
        <v>0</v>
      </c>
      <c r="O42" s="7">
        <f t="shared" si="9"/>
        <v>0</v>
      </c>
      <c r="P42" s="7">
        <f t="shared" si="23"/>
        <v>0</v>
      </c>
      <c r="Q42" s="9">
        <f t="shared" si="10"/>
        <v>0</v>
      </c>
      <c r="R42" s="9">
        <f t="shared" si="11"/>
        <v>0</v>
      </c>
      <c r="S42" s="9">
        <f t="shared" si="12"/>
        <v>0</v>
      </c>
      <c r="T42" s="1">
        <f t="shared" si="13"/>
        <v>0</v>
      </c>
      <c r="U42" s="9">
        <f t="shared" si="14"/>
        <v>0</v>
      </c>
      <c r="V42" s="9">
        <f t="shared" si="15"/>
        <v>0</v>
      </c>
      <c r="W42" s="1">
        <f t="shared" si="16"/>
        <v>0</v>
      </c>
      <c r="X42" s="9">
        <f t="shared" si="24"/>
        <v>0</v>
      </c>
      <c r="Y42" s="10">
        <f t="shared" si="25"/>
        <v>0</v>
      </c>
      <c r="Z42" s="10">
        <f t="shared" si="26"/>
        <v>0</v>
      </c>
      <c r="AA42" s="9">
        <f t="shared" si="27"/>
        <v>0</v>
      </c>
      <c r="AB42" s="47" t="e">
        <f t="shared" si="17"/>
        <v>#DIV/0!</v>
      </c>
      <c r="AC42" s="7">
        <f t="shared" si="18"/>
        <v>0</v>
      </c>
      <c r="AD42" s="44">
        <f t="shared" si="19"/>
        <v>0</v>
      </c>
      <c r="AE42" s="44">
        <f t="shared" si="20"/>
        <v>0</v>
      </c>
      <c r="AF42" s="44">
        <f t="shared" si="28"/>
        <v>0</v>
      </c>
      <c r="AG42" s="44">
        <f>'1 Krautuve'!AG42</f>
        <v>0</v>
      </c>
      <c r="AH42" s="61"/>
    </row>
    <row r="43" spans="2:34" s="2" customFormat="1" x14ac:dyDescent="0.25">
      <c r="B43" s="26" t="s">
        <v>26</v>
      </c>
      <c r="C43" s="6">
        <v>120</v>
      </c>
      <c r="D43" s="25">
        <f t="shared" si="30"/>
        <v>120</v>
      </c>
      <c r="E43" s="25">
        <f t="shared" si="1"/>
        <v>269</v>
      </c>
      <c r="F43" s="2">
        <f t="shared" si="2"/>
        <v>2.2118959107806693</v>
      </c>
      <c r="G43" s="3">
        <f t="shared" si="3"/>
        <v>265.42750929368032</v>
      </c>
      <c r="H43" s="3">
        <f t="shared" si="4"/>
        <v>66.356877323420079</v>
      </c>
      <c r="I43" s="3">
        <f t="shared" si="21"/>
        <v>530.85501858736063</v>
      </c>
      <c r="J43" s="3">
        <f t="shared" si="22"/>
        <v>132.71375464684016</v>
      </c>
      <c r="K43" s="4">
        <f t="shared" si="5"/>
        <v>152886.24535315987</v>
      </c>
      <c r="L43" s="4">
        <f t="shared" si="6"/>
        <v>38221.561338289968</v>
      </c>
      <c r="M43" s="7">
        <f t="shared" si="7"/>
        <v>0</v>
      </c>
      <c r="N43" s="7">
        <f t="shared" si="8"/>
        <v>0</v>
      </c>
      <c r="O43" s="7">
        <f t="shared" si="9"/>
        <v>0</v>
      </c>
      <c r="P43" s="7">
        <f t="shared" si="23"/>
        <v>0</v>
      </c>
      <c r="Q43" s="9">
        <f t="shared" si="10"/>
        <v>0</v>
      </c>
      <c r="R43" s="9">
        <f t="shared" si="11"/>
        <v>0</v>
      </c>
      <c r="S43" s="9">
        <f t="shared" si="12"/>
        <v>0</v>
      </c>
      <c r="T43" s="1">
        <f t="shared" si="13"/>
        <v>0</v>
      </c>
      <c r="U43" s="9">
        <f t="shared" si="14"/>
        <v>0</v>
      </c>
      <c r="V43" s="9">
        <f t="shared" si="15"/>
        <v>0</v>
      </c>
      <c r="W43" s="1">
        <f t="shared" si="16"/>
        <v>0</v>
      </c>
      <c r="X43" s="9">
        <f t="shared" si="24"/>
        <v>0</v>
      </c>
      <c r="Y43" s="10">
        <f t="shared" si="25"/>
        <v>0</v>
      </c>
      <c r="Z43" s="10">
        <f t="shared" si="26"/>
        <v>0</v>
      </c>
      <c r="AA43" s="9">
        <f t="shared" si="27"/>
        <v>0</v>
      </c>
      <c r="AB43" s="47" t="e">
        <f t="shared" si="17"/>
        <v>#DIV/0!</v>
      </c>
      <c r="AC43" s="7">
        <f t="shared" si="18"/>
        <v>0</v>
      </c>
      <c r="AD43" s="44">
        <f t="shared" si="19"/>
        <v>0</v>
      </c>
      <c r="AE43" s="44">
        <f t="shared" si="20"/>
        <v>0</v>
      </c>
      <c r="AF43" s="44">
        <f t="shared" si="28"/>
        <v>0</v>
      </c>
      <c r="AG43" s="44">
        <f>'1 Krautuve'!AG43</f>
        <v>0</v>
      </c>
      <c r="AH43" s="61"/>
    </row>
    <row r="44" spans="2:34" s="2" customFormat="1" x14ac:dyDescent="0.25">
      <c r="B44" s="26" t="s">
        <v>27</v>
      </c>
      <c r="C44" s="6">
        <v>125</v>
      </c>
      <c r="D44" s="25">
        <f t="shared" si="30"/>
        <v>125</v>
      </c>
      <c r="E44" s="25">
        <f t="shared" si="1"/>
        <v>274</v>
      </c>
      <c r="F44" s="2">
        <f t="shared" si="2"/>
        <v>2.1715328467153285</v>
      </c>
      <c r="G44" s="3">
        <f t="shared" si="3"/>
        <v>271.44160583941607</v>
      </c>
      <c r="H44" s="3">
        <f t="shared" si="4"/>
        <v>65.145985401459853</v>
      </c>
      <c r="I44" s="3">
        <f t="shared" si="21"/>
        <v>542.88321167883214</v>
      </c>
      <c r="J44" s="3">
        <f t="shared" si="22"/>
        <v>130.29197080291971</v>
      </c>
      <c r="K44" s="4">
        <f t="shared" si="5"/>
        <v>156350.36496350367</v>
      </c>
      <c r="L44" s="4">
        <f t="shared" si="6"/>
        <v>37524.087591240874</v>
      </c>
      <c r="M44" s="7">
        <f t="shared" si="7"/>
        <v>0</v>
      </c>
      <c r="N44" s="7">
        <f t="shared" si="8"/>
        <v>0</v>
      </c>
      <c r="O44" s="7">
        <f t="shared" si="9"/>
        <v>0</v>
      </c>
      <c r="P44" s="7">
        <f t="shared" si="23"/>
        <v>0</v>
      </c>
      <c r="Q44" s="9">
        <f t="shared" si="10"/>
        <v>0</v>
      </c>
      <c r="R44" s="9">
        <f t="shared" si="11"/>
        <v>0</v>
      </c>
      <c r="S44" s="9">
        <f t="shared" si="12"/>
        <v>0</v>
      </c>
      <c r="T44" s="1">
        <f t="shared" si="13"/>
        <v>0</v>
      </c>
      <c r="U44" s="9">
        <f t="shared" si="14"/>
        <v>0</v>
      </c>
      <c r="V44" s="9">
        <f t="shared" si="15"/>
        <v>0</v>
      </c>
      <c r="W44" s="1">
        <f t="shared" si="16"/>
        <v>0</v>
      </c>
      <c r="X44" s="9">
        <f t="shared" si="24"/>
        <v>0</v>
      </c>
      <c r="Y44" s="10">
        <f t="shared" si="25"/>
        <v>0</v>
      </c>
      <c r="Z44" s="10">
        <f t="shared" si="26"/>
        <v>0</v>
      </c>
      <c r="AA44" s="9">
        <f t="shared" si="27"/>
        <v>0</v>
      </c>
      <c r="AB44" s="47" t="e">
        <f t="shared" si="17"/>
        <v>#DIV/0!</v>
      </c>
      <c r="AC44" s="7">
        <f t="shared" si="18"/>
        <v>0</v>
      </c>
      <c r="AD44" s="44">
        <f t="shared" si="19"/>
        <v>0</v>
      </c>
      <c r="AE44" s="44">
        <f t="shared" si="20"/>
        <v>0</v>
      </c>
      <c r="AF44" s="44">
        <f t="shared" si="28"/>
        <v>0</v>
      </c>
      <c r="AG44" s="44">
        <f>'1 Krautuve'!AG44</f>
        <v>0</v>
      </c>
      <c r="AH44" s="61"/>
    </row>
    <row r="45" spans="2:34" s="2" customFormat="1" x14ac:dyDescent="0.25">
      <c r="B45" s="26" t="s">
        <v>28</v>
      </c>
      <c r="C45" s="6">
        <v>130</v>
      </c>
      <c r="D45" s="25">
        <f t="shared" si="30"/>
        <v>130</v>
      </c>
      <c r="E45" s="25">
        <f t="shared" si="1"/>
        <v>279</v>
      </c>
      <c r="F45" s="2">
        <f t="shared" si="2"/>
        <v>2.1326164874551972</v>
      </c>
      <c r="G45" s="3">
        <f t="shared" si="3"/>
        <v>277.24014336917566</v>
      </c>
      <c r="H45" s="3">
        <f t="shared" si="4"/>
        <v>63.978494623655912</v>
      </c>
      <c r="I45" s="3">
        <f t="shared" si="21"/>
        <v>554.48028673835131</v>
      </c>
      <c r="J45" s="3">
        <f t="shared" si="22"/>
        <v>127.95698924731182</v>
      </c>
      <c r="K45" s="4">
        <f t="shared" si="5"/>
        <v>159690.32258064518</v>
      </c>
      <c r="L45" s="4">
        <f t="shared" si="6"/>
        <v>36851.612903225803</v>
      </c>
      <c r="M45" s="7">
        <f t="shared" si="7"/>
        <v>0</v>
      </c>
      <c r="N45" s="7">
        <f t="shared" si="8"/>
        <v>0</v>
      </c>
      <c r="O45" s="7">
        <f t="shared" si="9"/>
        <v>0</v>
      </c>
      <c r="P45" s="7">
        <f t="shared" si="23"/>
        <v>0</v>
      </c>
      <c r="Q45" s="9">
        <f t="shared" si="10"/>
        <v>0</v>
      </c>
      <c r="R45" s="9">
        <f t="shared" si="11"/>
        <v>0</v>
      </c>
      <c r="S45" s="9">
        <f t="shared" si="12"/>
        <v>0</v>
      </c>
      <c r="T45" s="1">
        <f t="shared" si="13"/>
        <v>0</v>
      </c>
      <c r="U45" s="9">
        <f t="shared" si="14"/>
        <v>0</v>
      </c>
      <c r="V45" s="9">
        <f t="shared" si="15"/>
        <v>0</v>
      </c>
      <c r="W45" s="1">
        <f t="shared" si="16"/>
        <v>0</v>
      </c>
      <c r="X45" s="9">
        <f t="shared" si="24"/>
        <v>0</v>
      </c>
      <c r="Y45" s="10">
        <f t="shared" si="25"/>
        <v>0</v>
      </c>
      <c r="Z45" s="10">
        <f t="shared" si="26"/>
        <v>0</v>
      </c>
      <c r="AA45" s="9">
        <f t="shared" si="27"/>
        <v>0</v>
      </c>
      <c r="AB45" s="47" t="e">
        <f t="shared" si="17"/>
        <v>#DIV/0!</v>
      </c>
      <c r="AC45" s="7">
        <f t="shared" si="18"/>
        <v>0</v>
      </c>
      <c r="AD45" s="44">
        <f t="shared" si="19"/>
        <v>0</v>
      </c>
      <c r="AE45" s="44">
        <f t="shared" si="20"/>
        <v>0</v>
      </c>
      <c r="AF45" s="44">
        <f t="shared" si="28"/>
        <v>0</v>
      </c>
      <c r="AG45" s="44">
        <f>'1 Krautuve'!AG45</f>
        <v>0</v>
      </c>
      <c r="AH45" s="61"/>
    </row>
    <row r="46" spans="2:34" s="2" customFormat="1" x14ac:dyDescent="0.25">
      <c r="B46" s="26" t="s">
        <v>29</v>
      </c>
      <c r="C46" s="6">
        <v>135</v>
      </c>
      <c r="D46" s="25">
        <f t="shared" si="30"/>
        <v>135</v>
      </c>
      <c r="E46" s="25">
        <f t="shared" si="1"/>
        <v>284</v>
      </c>
      <c r="F46" s="2">
        <f t="shared" si="2"/>
        <v>2.0950704225352115</v>
      </c>
      <c r="G46" s="3">
        <f t="shared" si="3"/>
        <v>282.83450704225356</v>
      </c>
      <c r="H46" s="3">
        <f t="shared" si="4"/>
        <v>62.852112676056343</v>
      </c>
      <c r="I46" s="3">
        <f t="shared" si="21"/>
        <v>565.66901408450713</v>
      </c>
      <c r="J46" s="3">
        <f t="shared" si="22"/>
        <v>125.70422535211269</v>
      </c>
      <c r="K46" s="4">
        <f t="shared" si="5"/>
        <v>162912.67605633807</v>
      </c>
      <c r="L46" s="4">
        <f t="shared" si="6"/>
        <v>36202.816901408456</v>
      </c>
      <c r="M46" s="7">
        <f t="shared" si="7"/>
        <v>0</v>
      </c>
      <c r="N46" s="7">
        <f t="shared" si="8"/>
        <v>0</v>
      </c>
      <c r="O46" s="7">
        <f t="shared" si="9"/>
        <v>0</v>
      </c>
      <c r="P46" s="7">
        <f t="shared" si="23"/>
        <v>0</v>
      </c>
      <c r="Q46" s="9">
        <f t="shared" si="10"/>
        <v>0</v>
      </c>
      <c r="R46" s="9">
        <f t="shared" si="11"/>
        <v>0</v>
      </c>
      <c r="S46" s="9">
        <f t="shared" si="12"/>
        <v>0</v>
      </c>
      <c r="T46" s="1">
        <f t="shared" si="13"/>
        <v>0</v>
      </c>
      <c r="U46" s="9">
        <f t="shared" si="14"/>
        <v>0</v>
      </c>
      <c r="V46" s="9">
        <f t="shared" si="15"/>
        <v>0</v>
      </c>
      <c r="W46" s="1">
        <f t="shared" si="16"/>
        <v>0</v>
      </c>
      <c r="X46" s="9">
        <f t="shared" si="24"/>
        <v>0</v>
      </c>
      <c r="Y46" s="10">
        <f t="shared" si="25"/>
        <v>0</v>
      </c>
      <c r="Z46" s="10">
        <f t="shared" si="26"/>
        <v>0</v>
      </c>
      <c r="AA46" s="9">
        <f t="shared" si="27"/>
        <v>0</v>
      </c>
      <c r="AB46" s="47" t="e">
        <f t="shared" si="17"/>
        <v>#DIV/0!</v>
      </c>
      <c r="AC46" s="7">
        <f t="shared" si="18"/>
        <v>0</v>
      </c>
      <c r="AD46" s="44">
        <f t="shared" si="19"/>
        <v>0</v>
      </c>
      <c r="AE46" s="44">
        <f t="shared" si="20"/>
        <v>0</v>
      </c>
      <c r="AF46" s="44">
        <f t="shared" si="28"/>
        <v>0</v>
      </c>
      <c r="AG46" s="44">
        <f>'1 Krautuve'!AG46</f>
        <v>0</v>
      </c>
      <c r="AH46" s="61"/>
    </row>
    <row r="47" spans="2:34" s="2" customFormat="1" x14ac:dyDescent="0.25">
      <c r="B47" s="26" t="s">
        <v>30</v>
      </c>
      <c r="C47" s="6">
        <v>140</v>
      </c>
      <c r="D47" s="25">
        <f t="shared" si="30"/>
        <v>140</v>
      </c>
      <c r="E47" s="25">
        <f t="shared" si="1"/>
        <v>289</v>
      </c>
      <c r="F47" s="2">
        <f t="shared" si="2"/>
        <v>2.0588235294117645</v>
      </c>
      <c r="G47" s="3">
        <f t="shared" si="3"/>
        <v>288.23529411764702</v>
      </c>
      <c r="H47" s="3">
        <f t="shared" si="4"/>
        <v>61.764705882352935</v>
      </c>
      <c r="I47" s="3">
        <f t="shared" si="21"/>
        <v>576.47058823529403</v>
      </c>
      <c r="J47" s="3">
        <f t="shared" si="22"/>
        <v>123.52941176470587</v>
      </c>
      <c r="K47" s="4">
        <f t="shared" si="5"/>
        <v>166023.52941176467</v>
      </c>
      <c r="L47" s="4">
        <f t="shared" si="6"/>
        <v>35576.470588235294</v>
      </c>
      <c r="M47" s="7">
        <f t="shared" si="7"/>
        <v>0</v>
      </c>
      <c r="N47" s="7">
        <f t="shared" si="8"/>
        <v>0</v>
      </c>
      <c r="O47" s="7">
        <f t="shared" si="9"/>
        <v>0</v>
      </c>
      <c r="P47" s="7">
        <f t="shared" si="23"/>
        <v>0</v>
      </c>
      <c r="Q47" s="9">
        <f t="shared" si="10"/>
        <v>0</v>
      </c>
      <c r="R47" s="9">
        <f t="shared" si="11"/>
        <v>0</v>
      </c>
      <c r="S47" s="9">
        <f t="shared" si="12"/>
        <v>0</v>
      </c>
      <c r="T47" s="1">
        <f t="shared" si="13"/>
        <v>0</v>
      </c>
      <c r="U47" s="9">
        <f t="shared" si="14"/>
        <v>0</v>
      </c>
      <c r="V47" s="9">
        <f t="shared" si="15"/>
        <v>0</v>
      </c>
      <c r="W47" s="1">
        <f t="shared" si="16"/>
        <v>0</v>
      </c>
      <c r="X47" s="9">
        <f t="shared" si="24"/>
        <v>0</v>
      </c>
      <c r="Y47" s="10">
        <f t="shared" si="25"/>
        <v>0</v>
      </c>
      <c r="Z47" s="10">
        <f t="shared" si="26"/>
        <v>0</v>
      </c>
      <c r="AA47" s="9">
        <f t="shared" si="27"/>
        <v>0</v>
      </c>
      <c r="AB47" s="47" t="e">
        <f t="shared" si="17"/>
        <v>#DIV/0!</v>
      </c>
      <c r="AC47" s="7">
        <f t="shared" si="18"/>
        <v>0</v>
      </c>
      <c r="AD47" s="44">
        <f t="shared" si="19"/>
        <v>0</v>
      </c>
      <c r="AE47" s="44">
        <f t="shared" si="20"/>
        <v>0</v>
      </c>
      <c r="AF47" s="44">
        <f t="shared" si="28"/>
        <v>0</v>
      </c>
      <c r="AG47" s="44">
        <f>'1 Krautuve'!AG47</f>
        <v>0</v>
      </c>
      <c r="AH47" s="61"/>
    </row>
    <row r="48" spans="2:34" s="2" customFormat="1" x14ac:dyDescent="0.25">
      <c r="B48" s="26" t="s">
        <v>31</v>
      </c>
      <c r="C48" s="6">
        <v>145</v>
      </c>
      <c r="D48" s="25">
        <f t="shared" si="30"/>
        <v>144.99999999999997</v>
      </c>
      <c r="E48" s="25">
        <f t="shared" si="1"/>
        <v>294</v>
      </c>
      <c r="F48" s="2">
        <f t="shared" si="2"/>
        <v>2.0238095238095237</v>
      </c>
      <c r="G48" s="3">
        <f t="shared" si="3"/>
        <v>293.45238095238096</v>
      </c>
      <c r="H48" s="3">
        <f t="shared" si="4"/>
        <v>60.714285714285708</v>
      </c>
      <c r="I48" s="3">
        <f t="shared" si="21"/>
        <v>586.90476190476193</v>
      </c>
      <c r="J48" s="3">
        <f t="shared" si="22"/>
        <v>121.42857142857142</v>
      </c>
      <c r="K48" s="4">
        <f t="shared" si="5"/>
        <v>169028.57142857142</v>
      </c>
      <c r="L48" s="4">
        <f t="shared" si="6"/>
        <v>34971.428571428565</v>
      </c>
      <c r="M48" s="7">
        <f t="shared" si="7"/>
        <v>0</v>
      </c>
      <c r="N48" s="7">
        <f t="shared" si="8"/>
        <v>0</v>
      </c>
      <c r="O48" s="7">
        <f t="shared" si="9"/>
        <v>0</v>
      </c>
      <c r="P48" s="7">
        <f t="shared" si="23"/>
        <v>0</v>
      </c>
      <c r="Q48" s="9">
        <f t="shared" si="10"/>
        <v>0</v>
      </c>
      <c r="R48" s="9">
        <f t="shared" si="11"/>
        <v>0</v>
      </c>
      <c r="S48" s="9">
        <f t="shared" si="12"/>
        <v>0</v>
      </c>
      <c r="T48" s="1">
        <f t="shared" si="13"/>
        <v>0</v>
      </c>
      <c r="U48" s="9">
        <f t="shared" si="14"/>
        <v>0</v>
      </c>
      <c r="V48" s="9">
        <f t="shared" si="15"/>
        <v>0</v>
      </c>
      <c r="W48" s="1">
        <f t="shared" si="16"/>
        <v>0</v>
      </c>
      <c r="X48" s="9">
        <f t="shared" si="24"/>
        <v>0</v>
      </c>
      <c r="Y48" s="10">
        <f t="shared" si="25"/>
        <v>0</v>
      </c>
      <c r="Z48" s="10">
        <f t="shared" si="26"/>
        <v>0</v>
      </c>
      <c r="AA48" s="9">
        <f t="shared" si="27"/>
        <v>0</v>
      </c>
      <c r="AB48" s="47" t="e">
        <f t="shared" si="17"/>
        <v>#DIV/0!</v>
      </c>
      <c r="AC48" s="7">
        <f t="shared" si="18"/>
        <v>0</v>
      </c>
      <c r="AD48" s="44">
        <f t="shared" si="19"/>
        <v>0</v>
      </c>
      <c r="AE48" s="44">
        <f t="shared" si="20"/>
        <v>0</v>
      </c>
      <c r="AF48" s="44">
        <f t="shared" si="28"/>
        <v>0</v>
      </c>
      <c r="AG48" s="44">
        <f>'1 Krautuve'!AG48</f>
        <v>0</v>
      </c>
      <c r="AH48" s="61"/>
    </row>
    <row r="49" spans="2:34" s="2" customFormat="1" x14ac:dyDescent="0.25">
      <c r="B49" s="26" t="s">
        <v>32</v>
      </c>
      <c r="C49" s="6">
        <v>150</v>
      </c>
      <c r="D49" s="25">
        <f t="shared" si="30"/>
        <v>150</v>
      </c>
      <c r="E49" s="25">
        <f t="shared" si="1"/>
        <v>299</v>
      </c>
      <c r="F49" s="2">
        <f t="shared" si="2"/>
        <v>1.9899665551839465</v>
      </c>
      <c r="G49" s="3">
        <f t="shared" si="3"/>
        <v>298.49498327759198</v>
      </c>
      <c r="H49" s="3">
        <f t="shared" si="4"/>
        <v>59.698996655518393</v>
      </c>
      <c r="I49" s="3">
        <f t="shared" si="21"/>
        <v>596.98996655518397</v>
      </c>
      <c r="J49" s="3">
        <f t="shared" si="22"/>
        <v>119.39799331103679</v>
      </c>
      <c r="K49" s="4">
        <f t="shared" si="5"/>
        <v>171933.11036789298</v>
      </c>
      <c r="L49" s="4">
        <f t="shared" si="6"/>
        <v>34386.622073578597</v>
      </c>
      <c r="M49" s="7">
        <f t="shared" si="7"/>
        <v>0</v>
      </c>
      <c r="N49" s="7">
        <f t="shared" si="8"/>
        <v>0</v>
      </c>
      <c r="O49" s="7">
        <f t="shared" si="9"/>
        <v>0</v>
      </c>
      <c r="P49" s="7">
        <f t="shared" si="23"/>
        <v>0</v>
      </c>
      <c r="Q49" s="9">
        <f t="shared" si="10"/>
        <v>0</v>
      </c>
      <c r="R49" s="9">
        <f t="shared" si="11"/>
        <v>0</v>
      </c>
      <c r="S49" s="9">
        <f t="shared" si="12"/>
        <v>0</v>
      </c>
      <c r="T49" s="1">
        <f t="shared" si="13"/>
        <v>0</v>
      </c>
      <c r="U49" s="9">
        <f t="shared" si="14"/>
        <v>0</v>
      </c>
      <c r="V49" s="9">
        <f t="shared" si="15"/>
        <v>0</v>
      </c>
      <c r="W49" s="1">
        <f t="shared" si="16"/>
        <v>0</v>
      </c>
      <c r="X49" s="9">
        <f t="shared" si="24"/>
        <v>0</v>
      </c>
      <c r="Y49" s="10">
        <f t="shared" si="25"/>
        <v>0</v>
      </c>
      <c r="Z49" s="10">
        <f t="shared" si="26"/>
        <v>0</v>
      </c>
      <c r="AA49" s="9">
        <f t="shared" si="27"/>
        <v>0</v>
      </c>
      <c r="AB49" s="47" t="e">
        <f t="shared" si="17"/>
        <v>#DIV/0!</v>
      </c>
      <c r="AC49" s="7">
        <f t="shared" si="18"/>
        <v>0</v>
      </c>
      <c r="AD49" s="44">
        <f t="shared" si="19"/>
        <v>0</v>
      </c>
      <c r="AE49" s="44">
        <f t="shared" si="20"/>
        <v>0</v>
      </c>
      <c r="AF49" s="44">
        <f t="shared" si="28"/>
        <v>0</v>
      </c>
      <c r="AG49" s="44">
        <f>'1 Krautuve'!AG49</f>
        <v>0</v>
      </c>
      <c r="AH49" s="61"/>
    </row>
    <row r="50" spans="2:34" s="2" customFormat="1" x14ac:dyDescent="0.25">
      <c r="B50" s="26" t="s">
        <v>33</v>
      </c>
      <c r="C50" s="6">
        <v>155</v>
      </c>
      <c r="D50" s="25">
        <f t="shared" si="30"/>
        <v>155</v>
      </c>
      <c r="E50" s="25">
        <f t="shared" si="1"/>
        <v>304</v>
      </c>
      <c r="F50" s="2">
        <f t="shared" si="2"/>
        <v>1.9572368421052631</v>
      </c>
      <c r="G50" s="3">
        <f t="shared" si="3"/>
        <v>303.37171052631578</v>
      </c>
      <c r="H50" s="3">
        <f t="shared" si="4"/>
        <v>58.71710526315789</v>
      </c>
      <c r="I50" s="3">
        <f t="shared" si="21"/>
        <v>606.74342105263156</v>
      </c>
      <c r="J50" s="3">
        <f t="shared" si="22"/>
        <v>117.43421052631578</v>
      </c>
      <c r="K50" s="4">
        <f t="shared" si="5"/>
        <v>174742.10526315789</v>
      </c>
      <c r="L50" s="4">
        <f t="shared" si="6"/>
        <v>33821.052631578947</v>
      </c>
      <c r="M50" s="7">
        <f t="shared" si="7"/>
        <v>0</v>
      </c>
      <c r="N50" s="7">
        <f t="shared" si="8"/>
        <v>0</v>
      </c>
      <c r="O50" s="7">
        <f t="shared" si="9"/>
        <v>0</v>
      </c>
      <c r="P50" s="7">
        <f t="shared" si="23"/>
        <v>0</v>
      </c>
      <c r="Q50" s="9">
        <f t="shared" si="10"/>
        <v>0</v>
      </c>
      <c r="R50" s="9">
        <f t="shared" si="11"/>
        <v>0</v>
      </c>
      <c r="S50" s="9">
        <f t="shared" si="12"/>
        <v>0</v>
      </c>
      <c r="T50" s="1">
        <f t="shared" si="13"/>
        <v>0</v>
      </c>
      <c r="U50" s="9">
        <f t="shared" si="14"/>
        <v>0</v>
      </c>
      <c r="V50" s="9">
        <f t="shared" si="15"/>
        <v>0</v>
      </c>
      <c r="W50" s="1">
        <f t="shared" si="16"/>
        <v>0</v>
      </c>
      <c r="X50" s="9">
        <f t="shared" si="24"/>
        <v>0</v>
      </c>
      <c r="Y50" s="10">
        <f t="shared" si="25"/>
        <v>0</v>
      </c>
      <c r="Z50" s="10">
        <f t="shared" si="26"/>
        <v>0</v>
      </c>
      <c r="AA50" s="9">
        <f t="shared" si="27"/>
        <v>0</v>
      </c>
      <c r="AB50" s="47" t="e">
        <f t="shared" si="17"/>
        <v>#DIV/0!</v>
      </c>
      <c r="AC50" s="7">
        <f t="shared" si="18"/>
        <v>0</v>
      </c>
      <c r="AD50" s="44">
        <f t="shared" si="19"/>
        <v>0</v>
      </c>
      <c r="AE50" s="44">
        <f t="shared" si="20"/>
        <v>0</v>
      </c>
      <c r="AF50" s="44">
        <f t="shared" si="28"/>
        <v>0</v>
      </c>
      <c r="AG50" s="44">
        <f>'1 Krautuve'!AG50</f>
        <v>0</v>
      </c>
      <c r="AH50" s="61"/>
    </row>
    <row r="51" spans="2:34" s="2" customFormat="1" x14ac:dyDescent="0.25">
      <c r="B51" s="26" t="s">
        <v>34</v>
      </c>
      <c r="C51" s="6">
        <v>160</v>
      </c>
      <c r="D51" s="25">
        <f t="shared" si="30"/>
        <v>160</v>
      </c>
      <c r="E51" s="25">
        <f t="shared" si="1"/>
        <v>309</v>
      </c>
      <c r="F51" s="2">
        <f t="shared" si="2"/>
        <v>1.9255663430420713</v>
      </c>
      <c r="G51" s="3">
        <f t="shared" si="3"/>
        <v>308.09061488673143</v>
      </c>
      <c r="H51" s="3">
        <f t="shared" si="4"/>
        <v>57.76699029126214</v>
      </c>
      <c r="I51" s="3">
        <f t="shared" si="21"/>
        <v>616.18122977346286</v>
      </c>
      <c r="J51" s="3">
        <f t="shared" si="22"/>
        <v>115.53398058252428</v>
      </c>
      <c r="K51" s="4">
        <f t="shared" si="5"/>
        <v>177460.19417475731</v>
      </c>
      <c r="L51" s="4">
        <f t="shared" si="6"/>
        <v>33273.786407766995</v>
      </c>
      <c r="M51" s="7">
        <f t="shared" si="7"/>
        <v>0</v>
      </c>
      <c r="N51" s="7">
        <f t="shared" si="8"/>
        <v>0</v>
      </c>
      <c r="O51" s="7">
        <f t="shared" si="9"/>
        <v>0</v>
      </c>
      <c r="P51" s="7">
        <f t="shared" si="23"/>
        <v>0</v>
      </c>
      <c r="Q51" s="9">
        <f t="shared" si="10"/>
        <v>0</v>
      </c>
      <c r="R51" s="9">
        <f t="shared" si="11"/>
        <v>0</v>
      </c>
      <c r="S51" s="9">
        <f t="shared" si="12"/>
        <v>0</v>
      </c>
      <c r="T51" s="1">
        <f t="shared" si="13"/>
        <v>0</v>
      </c>
      <c r="U51" s="9">
        <f t="shared" si="14"/>
        <v>0</v>
      </c>
      <c r="V51" s="9">
        <f t="shared" si="15"/>
        <v>0</v>
      </c>
      <c r="W51" s="1">
        <f t="shared" si="16"/>
        <v>0</v>
      </c>
      <c r="X51" s="9">
        <f t="shared" si="24"/>
        <v>0</v>
      </c>
      <c r="Y51" s="10">
        <f t="shared" si="25"/>
        <v>0</v>
      </c>
      <c r="Z51" s="10">
        <f t="shared" si="26"/>
        <v>0</v>
      </c>
      <c r="AA51" s="9">
        <f t="shared" si="27"/>
        <v>0</v>
      </c>
      <c r="AB51" s="47" t="e">
        <f t="shared" si="17"/>
        <v>#DIV/0!</v>
      </c>
      <c r="AC51" s="7">
        <f t="shared" si="18"/>
        <v>0</v>
      </c>
      <c r="AD51" s="44">
        <f t="shared" si="19"/>
        <v>0</v>
      </c>
      <c r="AE51" s="44">
        <f t="shared" si="20"/>
        <v>0</v>
      </c>
      <c r="AF51" s="44">
        <f t="shared" si="28"/>
        <v>0</v>
      </c>
      <c r="AG51" s="44">
        <f>'1 Krautuve'!AG51</f>
        <v>0</v>
      </c>
      <c r="AH51" s="61"/>
    </row>
    <row r="52" spans="2:34" s="2" customFormat="1" x14ac:dyDescent="0.25">
      <c r="B52" s="26" t="s">
        <v>35</v>
      </c>
      <c r="C52" s="6">
        <v>165</v>
      </c>
      <c r="D52" s="25">
        <f t="shared" si="30"/>
        <v>165</v>
      </c>
      <c r="E52" s="25">
        <f t="shared" ref="E52:E83" si="31">D52+$D$7+$D$8</f>
        <v>314</v>
      </c>
      <c r="F52" s="2">
        <f t="shared" ref="F52:F83" si="32">($D$10-$D$9-$D$12)/E52</f>
        <v>1.894904458598726</v>
      </c>
      <c r="G52" s="3">
        <f t="shared" ref="G52:G83" si="33">C52*F52</f>
        <v>312.65923566878979</v>
      </c>
      <c r="H52" s="3">
        <f t="shared" ref="H52:H83" si="34">F52*$D$16</f>
        <v>56.847133757961778</v>
      </c>
      <c r="I52" s="3">
        <f t="shared" si="21"/>
        <v>625.31847133757958</v>
      </c>
      <c r="J52" s="3">
        <f t="shared" si="22"/>
        <v>113.69426751592356</v>
      </c>
      <c r="K52" s="4">
        <f t="shared" ref="K52:K83" si="35">I52*$D$14</f>
        <v>180091.71974522292</v>
      </c>
      <c r="L52" s="4">
        <f t="shared" ref="L52:L83" si="36">J52*$D$14</f>
        <v>32743.949044585985</v>
      </c>
      <c r="M52" s="7">
        <f t="shared" ref="M52:M83" si="37">K52*$W$16</f>
        <v>0</v>
      </c>
      <c r="N52" s="7">
        <f t="shared" ref="N52:N83" si="38">$W$11</f>
        <v>0</v>
      </c>
      <c r="O52" s="7">
        <f t="shared" ref="O52:O83" si="39">((L52/$D$16)*($D$7+$D$8))/60*$K$16</f>
        <v>0</v>
      </c>
      <c r="P52" s="7">
        <f t="shared" si="23"/>
        <v>0</v>
      </c>
      <c r="Q52" s="9">
        <f t="shared" ref="Q52:Q83" si="40">ROUND($K$12/100*K52*$K$10,2)</f>
        <v>0</v>
      </c>
      <c r="R52" s="9">
        <f t="shared" ref="R52:R83" si="41">K52*$K$4</f>
        <v>0</v>
      </c>
      <c r="S52" s="9">
        <f t="shared" ref="S52:S83" si="42">K52*$K$5</f>
        <v>0</v>
      </c>
      <c r="T52" s="1">
        <f t="shared" ref="T52:T83" si="43">$K$6</f>
        <v>0</v>
      </c>
      <c r="U52" s="9">
        <f t="shared" ref="U52:U83" si="44">$K$7</f>
        <v>0</v>
      </c>
      <c r="V52" s="9">
        <f t="shared" ref="V52:V83" si="45">$K$8</f>
        <v>0</v>
      </c>
      <c r="W52" s="1">
        <f t="shared" ref="W52:W83" si="46">$K$9</f>
        <v>0</v>
      </c>
      <c r="X52" s="9">
        <f t="shared" si="24"/>
        <v>0</v>
      </c>
      <c r="Y52" s="10">
        <f t="shared" si="25"/>
        <v>0</v>
      </c>
      <c r="Z52" s="10">
        <f t="shared" si="26"/>
        <v>0</v>
      </c>
      <c r="AA52" s="9">
        <f t="shared" si="27"/>
        <v>0</v>
      </c>
      <c r="AB52" s="47" t="e">
        <f t="shared" ref="AB52:AB83" si="47">AA52/X52</f>
        <v>#DIV/0!</v>
      </c>
      <c r="AC52" s="7">
        <f t="shared" ref="AC52:AC83" si="48">X52+AA52</f>
        <v>0</v>
      </c>
      <c r="AD52" s="44">
        <f t="shared" ref="AD52:AD83" si="49">AC52/K52</f>
        <v>0</v>
      </c>
      <c r="AE52" s="44">
        <f t="shared" ref="AE52:AE83" si="50">AC52/L52</f>
        <v>0</v>
      </c>
      <c r="AF52" s="44">
        <f t="shared" si="28"/>
        <v>0</v>
      </c>
      <c r="AG52" s="44">
        <f>'1 Krautuve'!AG52</f>
        <v>0</v>
      </c>
      <c r="AH52" s="61"/>
    </row>
    <row r="53" spans="2:34" s="2" customFormat="1" x14ac:dyDescent="0.25">
      <c r="B53" s="26" t="s">
        <v>36</v>
      </c>
      <c r="C53" s="6">
        <v>170</v>
      </c>
      <c r="D53" s="25">
        <f t="shared" si="30"/>
        <v>170.00000000000003</v>
      </c>
      <c r="E53" s="25">
        <f t="shared" si="31"/>
        <v>319</v>
      </c>
      <c r="F53" s="2">
        <f t="shared" si="32"/>
        <v>1.865203761755486</v>
      </c>
      <c r="G53" s="3">
        <f t="shared" si="33"/>
        <v>317.08463949843264</v>
      </c>
      <c r="H53" s="3">
        <f t="shared" si="34"/>
        <v>55.956112852664582</v>
      </c>
      <c r="I53" s="3">
        <f t="shared" si="21"/>
        <v>634.16927899686527</v>
      </c>
      <c r="J53" s="3">
        <f t="shared" ref="J53:J84" si="51">H53*2</f>
        <v>111.91222570532916</v>
      </c>
      <c r="K53" s="4">
        <f t="shared" si="35"/>
        <v>182640.75235109721</v>
      </c>
      <c r="L53" s="4">
        <f t="shared" si="36"/>
        <v>32230.7210031348</v>
      </c>
      <c r="M53" s="7">
        <f t="shared" si="37"/>
        <v>0</v>
      </c>
      <c r="N53" s="7">
        <f t="shared" si="38"/>
        <v>0</v>
      </c>
      <c r="O53" s="7">
        <f t="shared" si="39"/>
        <v>0</v>
      </c>
      <c r="P53" s="7">
        <f t="shared" si="23"/>
        <v>0</v>
      </c>
      <c r="Q53" s="9">
        <f t="shared" si="40"/>
        <v>0</v>
      </c>
      <c r="R53" s="9">
        <f t="shared" si="41"/>
        <v>0</v>
      </c>
      <c r="S53" s="9">
        <f t="shared" si="42"/>
        <v>0</v>
      </c>
      <c r="T53" s="1">
        <f t="shared" si="43"/>
        <v>0</v>
      </c>
      <c r="U53" s="9">
        <f t="shared" si="44"/>
        <v>0</v>
      </c>
      <c r="V53" s="9">
        <f t="shared" si="45"/>
        <v>0</v>
      </c>
      <c r="W53" s="1">
        <f t="shared" si="46"/>
        <v>0</v>
      </c>
      <c r="X53" s="9">
        <f t="shared" si="24"/>
        <v>0</v>
      </c>
      <c r="Y53" s="10">
        <f t="shared" si="25"/>
        <v>0</v>
      </c>
      <c r="Z53" s="10">
        <f t="shared" si="26"/>
        <v>0</v>
      </c>
      <c r="AA53" s="9">
        <f t="shared" si="27"/>
        <v>0</v>
      </c>
      <c r="AB53" s="47" t="e">
        <f t="shared" si="47"/>
        <v>#DIV/0!</v>
      </c>
      <c r="AC53" s="7">
        <f t="shared" si="48"/>
        <v>0</v>
      </c>
      <c r="AD53" s="44">
        <f t="shared" si="49"/>
        <v>0</v>
      </c>
      <c r="AE53" s="44">
        <f t="shared" si="50"/>
        <v>0</v>
      </c>
      <c r="AF53" s="44">
        <f t="shared" si="28"/>
        <v>0</v>
      </c>
      <c r="AG53" s="44">
        <f>'1 Krautuve'!AG53</f>
        <v>0</v>
      </c>
      <c r="AH53" s="61"/>
    </row>
    <row r="54" spans="2:34" s="2" customFormat="1" x14ac:dyDescent="0.25">
      <c r="B54" s="26" t="s">
        <v>37</v>
      </c>
      <c r="C54" s="6">
        <v>175</v>
      </c>
      <c r="D54" s="25">
        <f t="shared" si="30"/>
        <v>175</v>
      </c>
      <c r="E54" s="25">
        <f t="shared" si="31"/>
        <v>324</v>
      </c>
      <c r="F54" s="2">
        <f t="shared" si="32"/>
        <v>1.8364197530864197</v>
      </c>
      <c r="G54" s="3">
        <f t="shared" si="33"/>
        <v>321.37345679012344</v>
      </c>
      <c r="H54" s="3">
        <f t="shared" si="34"/>
        <v>55.092592592592588</v>
      </c>
      <c r="I54" s="3">
        <f>G54*2</f>
        <v>642.74691358024688</v>
      </c>
      <c r="J54" s="3">
        <f t="shared" si="51"/>
        <v>110.18518518518518</v>
      </c>
      <c r="K54" s="4">
        <f t="shared" si="35"/>
        <v>185111.11111111109</v>
      </c>
      <c r="L54" s="4">
        <f t="shared" si="36"/>
        <v>31733.333333333332</v>
      </c>
      <c r="M54" s="7">
        <f t="shared" si="37"/>
        <v>0</v>
      </c>
      <c r="N54" s="7">
        <f t="shared" si="38"/>
        <v>0</v>
      </c>
      <c r="O54" s="7">
        <f t="shared" si="39"/>
        <v>0</v>
      </c>
      <c r="P54" s="7">
        <f t="shared" si="23"/>
        <v>0</v>
      </c>
      <c r="Q54" s="9">
        <f t="shared" si="40"/>
        <v>0</v>
      </c>
      <c r="R54" s="9">
        <f t="shared" si="41"/>
        <v>0</v>
      </c>
      <c r="S54" s="9">
        <f t="shared" si="42"/>
        <v>0</v>
      </c>
      <c r="T54" s="1">
        <f t="shared" si="43"/>
        <v>0</v>
      </c>
      <c r="U54" s="9">
        <f t="shared" si="44"/>
        <v>0</v>
      </c>
      <c r="V54" s="9">
        <f t="shared" si="45"/>
        <v>0</v>
      </c>
      <c r="W54" s="1">
        <f t="shared" si="46"/>
        <v>0</v>
      </c>
      <c r="X54" s="9">
        <f t="shared" si="24"/>
        <v>0</v>
      </c>
      <c r="Y54" s="10">
        <f t="shared" si="25"/>
        <v>0</v>
      </c>
      <c r="Z54" s="10">
        <f t="shared" si="26"/>
        <v>0</v>
      </c>
      <c r="AA54" s="9">
        <f t="shared" si="27"/>
        <v>0</v>
      </c>
      <c r="AB54" s="47" t="e">
        <f t="shared" si="47"/>
        <v>#DIV/0!</v>
      </c>
      <c r="AC54" s="7">
        <f t="shared" si="48"/>
        <v>0</v>
      </c>
      <c r="AD54" s="44">
        <f t="shared" si="49"/>
        <v>0</v>
      </c>
      <c r="AE54" s="44">
        <f t="shared" si="50"/>
        <v>0</v>
      </c>
      <c r="AF54" s="44">
        <f t="shared" si="28"/>
        <v>0</v>
      </c>
      <c r="AG54" s="44">
        <f>'1 Krautuve'!AG54</f>
        <v>0</v>
      </c>
      <c r="AH54" s="61"/>
    </row>
    <row r="55" spans="2:34" s="2" customFormat="1" x14ac:dyDescent="0.25">
      <c r="B55" s="26" t="s">
        <v>38</v>
      </c>
      <c r="C55" s="6">
        <v>180</v>
      </c>
      <c r="D55" s="25">
        <f t="shared" si="30"/>
        <v>180</v>
      </c>
      <c r="E55" s="25">
        <f t="shared" si="31"/>
        <v>329</v>
      </c>
      <c r="F55" s="2">
        <f t="shared" si="32"/>
        <v>1.8085106382978724</v>
      </c>
      <c r="G55" s="3">
        <f t="shared" si="33"/>
        <v>325.53191489361706</v>
      </c>
      <c r="H55" s="3">
        <f t="shared" si="34"/>
        <v>54.255319148936174</v>
      </c>
      <c r="I55" s="3">
        <f t="shared" si="21"/>
        <v>651.06382978723411</v>
      </c>
      <c r="J55" s="3">
        <f t="shared" si="51"/>
        <v>108.51063829787235</v>
      </c>
      <c r="K55" s="4">
        <f t="shared" si="35"/>
        <v>187506.38297872341</v>
      </c>
      <c r="L55" s="4">
        <f t="shared" si="36"/>
        <v>31251.063829787236</v>
      </c>
      <c r="M55" s="7">
        <f t="shared" si="37"/>
        <v>0</v>
      </c>
      <c r="N55" s="7">
        <f t="shared" si="38"/>
        <v>0</v>
      </c>
      <c r="O55" s="7">
        <f t="shared" si="39"/>
        <v>0</v>
      </c>
      <c r="P55" s="7">
        <f t="shared" si="23"/>
        <v>0</v>
      </c>
      <c r="Q55" s="9">
        <f t="shared" si="40"/>
        <v>0</v>
      </c>
      <c r="R55" s="9">
        <f t="shared" si="41"/>
        <v>0</v>
      </c>
      <c r="S55" s="9">
        <f t="shared" si="42"/>
        <v>0</v>
      </c>
      <c r="T55" s="1">
        <f t="shared" si="43"/>
        <v>0</v>
      </c>
      <c r="U55" s="9">
        <f t="shared" si="44"/>
        <v>0</v>
      </c>
      <c r="V55" s="9">
        <f t="shared" si="45"/>
        <v>0</v>
      </c>
      <c r="W55" s="1">
        <f t="shared" si="46"/>
        <v>0</v>
      </c>
      <c r="X55" s="9">
        <f t="shared" si="24"/>
        <v>0</v>
      </c>
      <c r="Y55" s="10">
        <f t="shared" si="25"/>
        <v>0</v>
      </c>
      <c r="Z55" s="10">
        <f t="shared" si="26"/>
        <v>0</v>
      </c>
      <c r="AA55" s="9">
        <f t="shared" si="27"/>
        <v>0</v>
      </c>
      <c r="AB55" s="47" t="e">
        <f t="shared" si="47"/>
        <v>#DIV/0!</v>
      </c>
      <c r="AC55" s="7">
        <f t="shared" si="48"/>
        <v>0</v>
      </c>
      <c r="AD55" s="44">
        <f t="shared" si="49"/>
        <v>0</v>
      </c>
      <c r="AE55" s="44">
        <f t="shared" si="50"/>
        <v>0</v>
      </c>
      <c r="AF55" s="44">
        <f t="shared" si="28"/>
        <v>0</v>
      </c>
      <c r="AG55" s="44">
        <f>'1 Krautuve'!AG55</f>
        <v>0</v>
      </c>
      <c r="AH55" s="61"/>
    </row>
    <row r="56" spans="2:34" s="2" customFormat="1" x14ac:dyDescent="0.25">
      <c r="B56" s="26" t="s">
        <v>39</v>
      </c>
      <c r="C56" s="6">
        <v>185</v>
      </c>
      <c r="D56" s="25">
        <f t="shared" si="30"/>
        <v>185.00000000000003</v>
      </c>
      <c r="E56" s="25">
        <f t="shared" si="31"/>
        <v>334</v>
      </c>
      <c r="F56" s="2">
        <f t="shared" si="32"/>
        <v>1.7814371257485031</v>
      </c>
      <c r="G56" s="3">
        <f t="shared" si="33"/>
        <v>329.56586826347308</v>
      </c>
      <c r="H56" s="3">
        <f t="shared" si="34"/>
        <v>53.443113772455092</v>
      </c>
      <c r="I56" s="3">
        <f t="shared" si="21"/>
        <v>659.13173652694616</v>
      </c>
      <c r="J56" s="3">
        <f t="shared" si="51"/>
        <v>106.88622754491018</v>
      </c>
      <c r="K56" s="4">
        <f t="shared" si="35"/>
        <v>189829.94011976049</v>
      </c>
      <c r="L56" s="4">
        <f t="shared" si="36"/>
        <v>30783.233532934133</v>
      </c>
      <c r="M56" s="7">
        <f t="shared" si="37"/>
        <v>0</v>
      </c>
      <c r="N56" s="7">
        <f t="shared" si="38"/>
        <v>0</v>
      </c>
      <c r="O56" s="7">
        <f t="shared" si="39"/>
        <v>0</v>
      </c>
      <c r="P56" s="7">
        <f t="shared" si="23"/>
        <v>0</v>
      </c>
      <c r="Q56" s="9">
        <f t="shared" si="40"/>
        <v>0</v>
      </c>
      <c r="R56" s="9">
        <f t="shared" si="41"/>
        <v>0</v>
      </c>
      <c r="S56" s="9">
        <f t="shared" si="42"/>
        <v>0</v>
      </c>
      <c r="T56" s="1">
        <f t="shared" si="43"/>
        <v>0</v>
      </c>
      <c r="U56" s="9">
        <f t="shared" si="44"/>
        <v>0</v>
      </c>
      <c r="V56" s="9">
        <f t="shared" si="45"/>
        <v>0</v>
      </c>
      <c r="W56" s="1">
        <f t="shared" si="46"/>
        <v>0</v>
      </c>
      <c r="X56" s="9">
        <f t="shared" si="24"/>
        <v>0</v>
      </c>
      <c r="Y56" s="10">
        <f t="shared" si="25"/>
        <v>0</v>
      </c>
      <c r="Z56" s="10">
        <f t="shared" si="26"/>
        <v>0</v>
      </c>
      <c r="AA56" s="9">
        <f t="shared" si="27"/>
        <v>0</v>
      </c>
      <c r="AB56" s="47" t="e">
        <f t="shared" si="47"/>
        <v>#DIV/0!</v>
      </c>
      <c r="AC56" s="7">
        <f t="shared" si="48"/>
        <v>0</v>
      </c>
      <c r="AD56" s="44">
        <f t="shared" si="49"/>
        <v>0</v>
      </c>
      <c r="AE56" s="44">
        <f t="shared" si="50"/>
        <v>0</v>
      </c>
      <c r="AF56" s="44">
        <f t="shared" si="28"/>
        <v>0</v>
      </c>
      <c r="AG56" s="44">
        <f>'1 Krautuve'!AG56</f>
        <v>0</v>
      </c>
      <c r="AH56" s="61"/>
    </row>
    <row r="57" spans="2:34" s="2" customFormat="1" x14ac:dyDescent="0.25">
      <c r="B57" s="26" t="s">
        <v>40</v>
      </c>
      <c r="C57" s="6">
        <v>190</v>
      </c>
      <c r="D57" s="25">
        <f t="shared" si="30"/>
        <v>189.99999999999997</v>
      </c>
      <c r="E57" s="25">
        <f t="shared" si="31"/>
        <v>339</v>
      </c>
      <c r="F57" s="2">
        <f t="shared" si="32"/>
        <v>1.7551622418879056</v>
      </c>
      <c r="G57" s="3">
        <f t="shared" si="33"/>
        <v>333.48082595870204</v>
      </c>
      <c r="H57" s="3">
        <f t="shared" si="34"/>
        <v>52.654867256637168</v>
      </c>
      <c r="I57" s="3">
        <f t="shared" si="21"/>
        <v>666.96165191740408</v>
      </c>
      <c r="J57" s="3">
        <f t="shared" si="51"/>
        <v>105.30973451327434</v>
      </c>
      <c r="K57" s="4">
        <f t="shared" si="35"/>
        <v>192084.95575221238</v>
      </c>
      <c r="L57" s="4">
        <f t="shared" si="36"/>
        <v>30329.203539823007</v>
      </c>
      <c r="M57" s="7">
        <f t="shared" si="37"/>
        <v>0</v>
      </c>
      <c r="N57" s="7">
        <f t="shared" si="38"/>
        <v>0</v>
      </c>
      <c r="O57" s="7">
        <f t="shared" si="39"/>
        <v>0</v>
      </c>
      <c r="P57" s="7">
        <f t="shared" si="23"/>
        <v>0</v>
      </c>
      <c r="Q57" s="9">
        <f t="shared" si="40"/>
        <v>0</v>
      </c>
      <c r="R57" s="9">
        <f t="shared" si="41"/>
        <v>0</v>
      </c>
      <c r="S57" s="9">
        <f t="shared" si="42"/>
        <v>0</v>
      </c>
      <c r="T57" s="1">
        <f t="shared" si="43"/>
        <v>0</v>
      </c>
      <c r="U57" s="9">
        <f t="shared" si="44"/>
        <v>0</v>
      </c>
      <c r="V57" s="9">
        <f t="shared" si="45"/>
        <v>0</v>
      </c>
      <c r="W57" s="1">
        <f t="shared" si="46"/>
        <v>0</v>
      </c>
      <c r="X57" s="9">
        <f t="shared" si="24"/>
        <v>0</v>
      </c>
      <c r="Y57" s="10">
        <f t="shared" si="25"/>
        <v>0</v>
      </c>
      <c r="Z57" s="10">
        <f t="shared" si="26"/>
        <v>0</v>
      </c>
      <c r="AA57" s="9">
        <f t="shared" si="27"/>
        <v>0</v>
      </c>
      <c r="AB57" s="47" t="e">
        <f t="shared" si="47"/>
        <v>#DIV/0!</v>
      </c>
      <c r="AC57" s="7">
        <f t="shared" si="48"/>
        <v>0</v>
      </c>
      <c r="AD57" s="44">
        <f t="shared" si="49"/>
        <v>0</v>
      </c>
      <c r="AE57" s="44">
        <f t="shared" si="50"/>
        <v>0</v>
      </c>
      <c r="AF57" s="44">
        <f t="shared" si="28"/>
        <v>0</v>
      </c>
      <c r="AG57" s="44">
        <f>'1 Krautuve'!AG57</f>
        <v>0</v>
      </c>
      <c r="AH57" s="61"/>
    </row>
    <row r="58" spans="2:34" s="2" customFormat="1" x14ac:dyDescent="0.25">
      <c r="B58" s="26" t="s">
        <v>41</v>
      </c>
      <c r="C58" s="6">
        <v>195</v>
      </c>
      <c r="D58" s="25">
        <f t="shared" si="30"/>
        <v>195</v>
      </c>
      <c r="E58" s="25">
        <f t="shared" si="31"/>
        <v>344</v>
      </c>
      <c r="F58" s="2">
        <f t="shared" si="32"/>
        <v>1.7296511627906976</v>
      </c>
      <c r="G58" s="3">
        <f t="shared" si="33"/>
        <v>337.28197674418607</v>
      </c>
      <c r="H58" s="3">
        <f t="shared" si="34"/>
        <v>51.889534883720927</v>
      </c>
      <c r="I58" s="3">
        <f t="shared" si="21"/>
        <v>674.56395348837214</v>
      </c>
      <c r="J58" s="3">
        <f t="shared" si="51"/>
        <v>103.77906976744185</v>
      </c>
      <c r="K58" s="4">
        <f t="shared" si="35"/>
        <v>194274.41860465117</v>
      </c>
      <c r="L58" s="4">
        <f t="shared" si="36"/>
        <v>29888.372093023252</v>
      </c>
      <c r="M58" s="7">
        <f t="shared" si="37"/>
        <v>0</v>
      </c>
      <c r="N58" s="7">
        <f t="shared" si="38"/>
        <v>0</v>
      </c>
      <c r="O58" s="7">
        <f t="shared" si="39"/>
        <v>0</v>
      </c>
      <c r="P58" s="7">
        <f t="shared" si="23"/>
        <v>0</v>
      </c>
      <c r="Q58" s="9">
        <f t="shared" si="40"/>
        <v>0</v>
      </c>
      <c r="R58" s="9">
        <f t="shared" si="41"/>
        <v>0</v>
      </c>
      <c r="S58" s="9">
        <f t="shared" si="42"/>
        <v>0</v>
      </c>
      <c r="T58" s="1">
        <f t="shared" si="43"/>
        <v>0</v>
      </c>
      <c r="U58" s="9">
        <f t="shared" si="44"/>
        <v>0</v>
      </c>
      <c r="V58" s="9">
        <f t="shared" si="45"/>
        <v>0</v>
      </c>
      <c r="W58" s="1">
        <f t="shared" si="46"/>
        <v>0</v>
      </c>
      <c r="X58" s="9">
        <f t="shared" si="24"/>
        <v>0</v>
      </c>
      <c r="Y58" s="10">
        <f t="shared" si="25"/>
        <v>0</v>
      </c>
      <c r="Z58" s="10">
        <f t="shared" si="26"/>
        <v>0</v>
      </c>
      <c r="AA58" s="9">
        <f t="shared" si="27"/>
        <v>0</v>
      </c>
      <c r="AB58" s="47" t="e">
        <f t="shared" si="47"/>
        <v>#DIV/0!</v>
      </c>
      <c r="AC58" s="7">
        <f t="shared" si="48"/>
        <v>0</v>
      </c>
      <c r="AD58" s="44">
        <f t="shared" si="49"/>
        <v>0</v>
      </c>
      <c r="AE58" s="44">
        <f t="shared" si="50"/>
        <v>0</v>
      </c>
      <c r="AF58" s="44">
        <f t="shared" si="28"/>
        <v>0</v>
      </c>
      <c r="AG58" s="44">
        <f>'1 Krautuve'!AG58</f>
        <v>0</v>
      </c>
      <c r="AH58" s="61"/>
    </row>
    <row r="59" spans="2:34" s="2" customFormat="1" x14ac:dyDescent="0.25">
      <c r="B59" s="26" t="s">
        <v>42</v>
      </c>
      <c r="C59" s="6">
        <v>200</v>
      </c>
      <c r="D59" s="25">
        <f t="shared" si="30"/>
        <v>200</v>
      </c>
      <c r="E59" s="25">
        <f t="shared" si="31"/>
        <v>349</v>
      </c>
      <c r="F59" s="2">
        <f t="shared" si="32"/>
        <v>1.7048710601719197</v>
      </c>
      <c r="G59" s="3">
        <f t="shared" si="33"/>
        <v>340.97421203438392</v>
      </c>
      <c r="H59" s="3">
        <f t="shared" si="34"/>
        <v>51.146131805157594</v>
      </c>
      <c r="I59" s="3">
        <f t="shared" si="21"/>
        <v>681.94842406876785</v>
      </c>
      <c r="J59" s="3">
        <f t="shared" si="51"/>
        <v>102.29226361031519</v>
      </c>
      <c r="K59" s="4">
        <f t="shared" si="35"/>
        <v>196401.14613180514</v>
      </c>
      <c r="L59" s="4">
        <f t="shared" si="36"/>
        <v>29460.171919770775</v>
      </c>
      <c r="M59" s="7">
        <f t="shared" si="37"/>
        <v>0</v>
      </c>
      <c r="N59" s="7">
        <f t="shared" si="38"/>
        <v>0</v>
      </c>
      <c r="O59" s="7">
        <f t="shared" si="39"/>
        <v>0</v>
      </c>
      <c r="P59" s="7">
        <f t="shared" si="23"/>
        <v>0</v>
      </c>
      <c r="Q59" s="9">
        <f t="shared" si="40"/>
        <v>0</v>
      </c>
      <c r="R59" s="9">
        <f t="shared" si="41"/>
        <v>0</v>
      </c>
      <c r="S59" s="9">
        <f t="shared" si="42"/>
        <v>0</v>
      </c>
      <c r="T59" s="1">
        <f t="shared" si="43"/>
        <v>0</v>
      </c>
      <c r="U59" s="9">
        <f t="shared" si="44"/>
        <v>0</v>
      </c>
      <c r="V59" s="9">
        <f t="shared" si="45"/>
        <v>0</v>
      </c>
      <c r="W59" s="1">
        <f t="shared" si="46"/>
        <v>0</v>
      </c>
      <c r="X59" s="9">
        <f t="shared" si="24"/>
        <v>0</v>
      </c>
      <c r="Y59" s="10">
        <f t="shared" si="25"/>
        <v>0</v>
      </c>
      <c r="Z59" s="10">
        <f t="shared" si="26"/>
        <v>0</v>
      </c>
      <c r="AA59" s="9">
        <f t="shared" si="27"/>
        <v>0</v>
      </c>
      <c r="AB59" s="47" t="e">
        <f t="shared" si="47"/>
        <v>#DIV/0!</v>
      </c>
      <c r="AC59" s="7">
        <f t="shared" si="48"/>
        <v>0</v>
      </c>
      <c r="AD59" s="44">
        <f t="shared" si="49"/>
        <v>0</v>
      </c>
      <c r="AE59" s="44">
        <f t="shared" si="50"/>
        <v>0</v>
      </c>
      <c r="AF59" s="44">
        <f t="shared" si="28"/>
        <v>0</v>
      </c>
      <c r="AG59" s="44">
        <f>'1 Krautuve'!AG59</f>
        <v>0</v>
      </c>
      <c r="AH59" s="61"/>
    </row>
    <row r="60" spans="2:34" s="2" customFormat="1" x14ac:dyDescent="0.25">
      <c r="B60" s="26" t="s">
        <v>43</v>
      </c>
      <c r="C60" s="6">
        <v>205</v>
      </c>
      <c r="D60" s="25">
        <f t="shared" si="30"/>
        <v>204.99999999999997</v>
      </c>
      <c r="E60" s="25">
        <f t="shared" si="31"/>
        <v>354</v>
      </c>
      <c r="F60" s="2">
        <f t="shared" si="32"/>
        <v>1.6807909604519775</v>
      </c>
      <c r="G60" s="3">
        <f t="shared" si="33"/>
        <v>344.56214689265539</v>
      </c>
      <c r="H60" s="3">
        <f t="shared" si="34"/>
        <v>50.423728813559322</v>
      </c>
      <c r="I60" s="3">
        <f t="shared" si="21"/>
        <v>689.12429378531078</v>
      </c>
      <c r="J60" s="3">
        <f t="shared" si="51"/>
        <v>100.84745762711864</v>
      </c>
      <c r="K60" s="4">
        <f t="shared" si="35"/>
        <v>198467.79661016952</v>
      </c>
      <c r="L60" s="4">
        <f t="shared" si="36"/>
        <v>29044.067796610168</v>
      </c>
      <c r="M60" s="7">
        <f t="shared" si="37"/>
        <v>0</v>
      </c>
      <c r="N60" s="7">
        <f t="shared" si="38"/>
        <v>0</v>
      </c>
      <c r="O60" s="7">
        <f t="shared" si="39"/>
        <v>0</v>
      </c>
      <c r="P60" s="7">
        <f t="shared" si="23"/>
        <v>0</v>
      </c>
      <c r="Q60" s="9">
        <f t="shared" si="40"/>
        <v>0</v>
      </c>
      <c r="R60" s="9">
        <f t="shared" si="41"/>
        <v>0</v>
      </c>
      <c r="S60" s="9">
        <f t="shared" si="42"/>
        <v>0</v>
      </c>
      <c r="T60" s="1">
        <f t="shared" si="43"/>
        <v>0</v>
      </c>
      <c r="U60" s="9">
        <f t="shared" si="44"/>
        <v>0</v>
      </c>
      <c r="V60" s="9">
        <f t="shared" si="45"/>
        <v>0</v>
      </c>
      <c r="W60" s="1">
        <f t="shared" si="46"/>
        <v>0</v>
      </c>
      <c r="X60" s="9">
        <f t="shared" si="24"/>
        <v>0</v>
      </c>
      <c r="Y60" s="10">
        <f t="shared" si="25"/>
        <v>0</v>
      </c>
      <c r="Z60" s="10">
        <f t="shared" si="26"/>
        <v>0</v>
      </c>
      <c r="AA60" s="9">
        <f t="shared" si="27"/>
        <v>0</v>
      </c>
      <c r="AB60" s="47" t="e">
        <f t="shared" si="47"/>
        <v>#DIV/0!</v>
      </c>
      <c r="AC60" s="7">
        <f t="shared" si="48"/>
        <v>0</v>
      </c>
      <c r="AD60" s="44">
        <f t="shared" si="49"/>
        <v>0</v>
      </c>
      <c r="AE60" s="44">
        <f t="shared" si="50"/>
        <v>0</v>
      </c>
      <c r="AF60" s="44">
        <f t="shared" si="28"/>
        <v>0</v>
      </c>
      <c r="AG60" s="44">
        <f>'1 Krautuve'!AG60</f>
        <v>0</v>
      </c>
      <c r="AH60" s="61"/>
    </row>
    <row r="61" spans="2:34" s="2" customFormat="1" x14ac:dyDescent="0.25">
      <c r="B61" s="26" t="s">
        <v>44</v>
      </c>
      <c r="C61" s="6">
        <v>210</v>
      </c>
      <c r="D61" s="25">
        <f t="shared" si="30"/>
        <v>210</v>
      </c>
      <c r="E61" s="25">
        <f t="shared" si="31"/>
        <v>359</v>
      </c>
      <c r="F61" s="2">
        <f t="shared" si="32"/>
        <v>1.6573816155988859</v>
      </c>
      <c r="G61" s="3">
        <f t="shared" si="33"/>
        <v>348.05013927576601</v>
      </c>
      <c r="H61" s="3">
        <f t="shared" si="34"/>
        <v>49.721448467966574</v>
      </c>
      <c r="I61" s="3">
        <f t="shared" si="21"/>
        <v>696.10027855153203</v>
      </c>
      <c r="J61" s="3">
        <f t="shared" si="51"/>
        <v>99.442896935933149</v>
      </c>
      <c r="K61" s="4">
        <f t="shared" si="35"/>
        <v>200476.88022284122</v>
      </c>
      <c r="L61" s="4">
        <f t="shared" si="36"/>
        <v>28639.554317548747</v>
      </c>
      <c r="M61" s="7">
        <f t="shared" si="37"/>
        <v>0</v>
      </c>
      <c r="N61" s="7">
        <f t="shared" si="38"/>
        <v>0</v>
      </c>
      <c r="O61" s="7">
        <f t="shared" si="39"/>
        <v>0</v>
      </c>
      <c r="P61" s="7">
        <f t="shared" si="23"/>
        <v>0</v>
      </c>
      <c r="Q61" s="9">
        <f t="shared" si="40"/>
        <v>0</v>
      </c>
      <c r="R61" s="9">
        <f t="shared" si="41"/>
        <v>0</v>
      </c>
      <c r="S61" s="9">
        <f t="shared" si="42"/>
        <v>0</v>
      </c>
      <c r="T61" s="1">
        <f t="shared" si="43"/>
        <v>0</v>
      </c>
      <c r="U61" s="9">
        <f t="shared" si="44"/>
        <v>0</v>
      </c>
      <c r="V61" s="9">
        <f t="shared" si="45"/>
        <v>0</v>
      </c>
      <c r="W61" s="1">
        <f t="shared" si="46"/>
        <v>0</v>
      </c>
      <c r="X61" s="9">
        <f t="shared" si="24"/>
        <v>0</v>
      </c>
      <c r="Y61" s="10">
        <f t="shared" si="25"/>
        <v>0</v>
      </c>
      <c r="Z61" s="10">
        <f t="shared" si="26"/>
        <v>0</v>
      </c>
      <c r="AA61" s="9">
        <f t="shared" si="27"/>
        <v>0</v>
      </c>
      <c r="AB61" s="47" t="e">
        <f t="shared" si="47"/>
        <v>#DIV/0!</v>
      </c>
      <c r="AC61" s="7">
        <f t="shared" si="48"/>
        <v>0</v>
      </c>
      <c r="AD61" s="44">
        <f t="shared" si="49"/>
        <v>0</v>
      </c>
      <c r="AE61" s="44">
        <f t="shared" si="50"/>
        <v>0</v>
      </c>
      <c r="AF61" s="44">
        <f t="shared" si="28"/>
        <v>0</v>
      </c>
      <c r="AG61" s="44">
        <f>'1 Krautuve'!AG61</f>
        <v>0</v>
      </c>
      <c r="AH61" s="61"/>
    </row>
    <row r="62" spans="2:34" s="2" customFormat="1" x14ac:dyDescent="0.25">
      <c r="B62" s="26" t="s">
        <v>45</v>
      </c>
      <c r="C62" s="6">
        <v>215</v>
      </c>
      <c r="D62" s="25">
        <f t="shared" si="30"/>
        <v>215</v>
      </c>
      <c r="E62" s="25">
        <f t="shared" si="31"/>
        <v>364</v>
      </c>
      <c r="F62" s="2">
        <f t="shared" si="32"/>
        <v>1.6346153846153846</v>
      </c>
      <c r="G62" s="3">
        <f t="shared" si="33"/>
        <v>351.44230769230768</v>
      </c>
      <c r="H62" s="3">
        <f t="shared" si="34"/>
        <v>49.03846153846154</v>
      </c>
      <c r="I62" s="3">
        <f t="shared" si="21"/>
        <v>702.88461538461536</v>
      </c>
      <c r="J62" s="3">
        <f t="shared" si="51"/>
        <v>98.07692307692308</v>
      </c>
      <c r="K62" s="4">
        <f t="shared" si="35"/>
        <v>202430.76923076922</v>
      </c>
      <c r="L62" s="4">
        <f t="shared" si="36"/>
        <v>28246.153846153848</v>
      </c>
      <c r="M62" s="7">
        <f t="shared" si="37"/>
        <v>0</v>
      </c>
      <c r="N62" s="7">
        <f t="shared" si="38"/>
        <v>0</v>
      </c>
      <c r="O62" s="7">
        <f t="shared" si="39"/>
        <v>0</v>
      </c>
      <c r="P62" s="7">
        <f t="shared" si="23"/>
        <v>0</v>
      </c>
      <c r="Q62" s="9">
        <f t="shared" si="40"/>
        <v>0</v>
      </c>
      <c r="R62" s="9">
        <f t="shared" si="41"/>
        <v>0</v>
      </c>
      <c r="S62" s="9">
        <f t="shared" si="42"/>
        <v>0</v>
      </c>
      <c r="T62" s="1">
        <f t="shared" si="43"/>
        <v>0</v>
      </c>
      <c r="U62" s="9">
        <f t="shared" si="44"/>
        <v>0</v>
      </c>
      <c r="V62" s="9">
        <f t="shared" si="45"/>
        <v>0</v>
      </c>
      <c r="W62" s="1">
        <f t="shared" si="46"/>
        <v>0</v>
      </c>
      <c r="X62" s="9">
        <f t="shared" si="24"/>
        <v>0</v>
      </c>
      <c r="Y62" s="10">
        <f t="shared" si="25"/>
        <v>0</v>
      </c>
      <c r="Z62" s="10">
        <f t="shared" si="26"/>
        <v>0</v>
      </c>
      <c r="AA62" s="9">
        <f t="shared" si="27"/>
        <v>0</v>
      </c>
      <c r="AB62" s="47" t="e">
        <f t="shared" si="47"/>
        <v>#DIV/0!</v>
      </c>
      <c r="AC62" s="7">
        <f t="shared" si="48"/>
        <v>0</v>
      </c>
      <c r="AD62" s="44">
        <f t="shared" si="49"/>
        <v>0</v>
      </c>
      <c r="AE62" s="44">
        <f t="shared" si="50"/>
        <v>0</v>
      </c>
      <c r="AF62" s="44">
        <f t="shared" si="28"/>
        <v>0</v>
      </c>
      <c r="AG62" s="44">
        <f>'1 Krautuve'!AG62</f>
        <v>0</v>
      </c>
      <c r="AH62" s="61"/>
    </row>
    <row r="63" spans="2:34" s="2" customFormat="1" x14ac:dyDescent="0.25">
      <c r="B63" s="26" t="s">
        <v>46</v>
      </c>
      <c r="C63" s="6">
        <v>220</v>
      </c>
      <c r="D63" s="25">
        <f t="shared" si="30"/>
        <v>219.99999999999997</v>
      </c>
      <c r="E63" s="25">
        <f t="shared" si="31"/>
        <v>369</v>
      </c>
      <c r="F63" s="2">
        <f t="shared" si="32"/>
        <v>1.6124661246612466</v>
      </c>
      <c r="G63" s="3">
        <f t="shared" si="33"/>
        <v>354.74254742547424</v>
      </c>
      <c r="H63" s="3">
        <f t="shared" si="34"/>
        <v>48.373983739837399</v>
      </c>
      <c r="I63" s="3">
        <f t="shared" si="21"/>
        <v>709.48509485094849</v>
      </c>
      <c r="J63" s="3">
        <f t="shared" si="51"/>
        <v>96.747967479674799</v>
      </c>
      <c r="K63" s="4">
        <f t="shared" si="35"/>
        <v>204331.70731707316</v>
      </c>
      <c r="L63" s="4">
        <f t="shared" si="36"/>
        <v>27863.414634146342</v>
      </c>
      <c r="M63" s="7">
        <f t="shared" si="37"/>
        <v>0</v>
      </c>
      <c r="N63" s="7">
        <f t="shared" si="38"/>
        <v>0</v>
      </c>
      <c r="O63" s="7">
        <f t="shared" si="39"/>
        <v>0</v>
      </c>
      <c r="P63" s="7">
        <f t="shared" si="23"/>
        <v>0</v>
      </c>
      <c r="Q63" s="9">
        <f t="shared" si="40"/>
        <v>0</v>
      </c>
      <c r="R63" s="9">
        <f t="shared" si="41"/>
        <v>0</v>
      </c>
      <c r="S63" s="9">
        <f t="shared" si="42"/>
        <v>0</v>
      </c>
      <c r="T63" s="1">
        <f t="shared" si="43"/>
        <v>0</v>
      </c>
      <c r="U63" s="9">
        <f t="shared" si="44"/>
        <v>0</v>
      </c>
      <c r="V63" s="9">
        <f t="shared" si="45"/>
        <v>0</v>
      </c>
      <c r="W63" s="1">
        <f t="shared" si="46"/>
        <v>0</v>
      </c>
      <c r="X63" s="9">
        <f t="shared" si="24"/>
        <v>0</v>
      </c>
      <c r="Y63" s="10">
        <f t="shared" si="25"/>
        <v>0</v>
      </c>
      <c r="Z63" s="10">
        <f t="shared" si="26"/>
        <v>0</v>
      </c>
      <c r="AA63" s="9">
        <f t="shared" si="27"/>
        <v>0</v>
      </c>
      <c r="AB63" s="47" t="e">
        <f t="shared" si="47"/>
        <v>#DIV/0!</v>
      </c>
      <c r="AC63" s="7">
        <f t="shared" si="48"/>
        <v>0</v>
      </c>
      <c r="AD63" s="44">
        <f t="shared" si="49"/>
        <v>0</v>
      </c>
      <c r="AE63" s="44">
        <f t="shared" si="50"/>
        <v>0</v>
      </c>
      <c r="AF63" s="44">
        <f t="shared" si="28"/>
        <v>0</v>
      </c>
      <c r="AG63" s="44">
        <f>'1 Krautuve'!AG63</f>
        <v>0</v>
      </c>
      <c r="AH63" s="61"/>
    </row>
    <row r="64" spans="2:34" s="2" customFormat="1" x14ac:dyDescent="0.25">
      <c r="B64" s="26" t="s">
        <v>47</v>
      </c>
      <c r="C64" s="6">
        <v>225</v>
      </c>
      <c r="D64" s="25">
        <f t="shared" si="30"/>
        <v>225</v>
      </c>
      <c r="E64" s="25">
        <f t="shared" si="31"/>
        <v>374</v>
      </c>
      <c r="F64" s="2">
        <f t="shared" si="32"/>
        <v>1.5909090909090908</v>
      </c>
      <c r="G64" s="3">
        <f t="shared" si="33"/>
        <v>357.95454545454544</v>
      </c>
      <c r="H64" s="3">
        <f t="shared" si="34"/>
        <v>47.727272727272727</v>
      </c>
      <c r="I64" s="3">
        <f t="shared" si="21"/>
        <v>715.90909090909088</v>
      </c>
      <c r="J64" s="3">
        <f t="shared" si="51"/>
        <v>95.454545454545453</v>
      </c>
      <c r="K64" s="4">
        <f t="shared" si="35"/>
        <v>206181.81818181818</v>
      </c>
      <c r="L64" s="4">
        <f t="shared" si="36"/>
        <v>27490.909090909092</v>
      </c>
      <c r="M64" s="7">
        <f t="shared" si="37"/>
        <v>0</v>
      </c>
      <c r="N64" s="7">
        <f t="shared" si="38"/>
        <v>0</v>
      </c>
      <c r="O64" s="7">
        <f t="shared" si="39"/>
        <v>0</v>
      </c>
      <c r="P64" s="7">
        <f t="shared" si="23"/>
        <v>0</v>
      </c>
      <c r="Q64" s="9">
        <f t="shared" si="40"/>
        <v>0</v>
      </c>
      <c r="R64" s="9">
        <f t="shared" si="41"/>
        <v>0</v>
      </c>
      <c r="S64" s="9">
        <f t="shared" si="42"/>
        <v>0</v>
      </c>
      <c r="T64" s="1">
        <f t="shared" si="43"/>
        <v>0</v>
      </c>
      <c r="U64" s="9">
        <f t="shared" si="44"/>
        <v>0</v>
      </c>
      <c r="V64" s="9">
        <f t="shared" si="45"/>
        <v>0</v>
      </c>
      <c r="W64" s="1">
        <f t="shared" si="46"/>
        <v>0</v>
      </c>
      <c r="X64" s="9">
        <f t="shared" si="24"/>
        <v>0</v>
      </c>
      <c r="Y64" s="10">
        <f t="shared" si="25"/>
        <v>0</v>
      </c>
      <c r="Z64" s="10">
        <f t="shared" si="26"/>
        <v>0</v>
      </c>
      <c r="AA64" s="9">
        <f t="shared" si="27"/>
        <v>0</v>
      </c>
      <c r="AB64" s="47" t="e">
        <f t="shared" si="47"/>
        <v>#DIV/0!</v>
      </c>
      <c r="AC64" s="7">
        <f t="shared" si="48"/>
        <v>0</v>
      </c>
      <c r="AD64" s="44">
        <f t="shared" si="49"/>
        <v>0</v>
      </c>
      <c r="AE64" s="44">
        <f t="shared" si="50"/>
        <v>0</v>
      </c>
      <c r="AF64" s="44">
        <f t="shared" si="28"/>
        <v>0</v>
      </c>
      <c r="AG64" s="44">
        <f>'1 Krautuve'!AG64</f>
        <v>0</v>
      </c>
      <c r="AH64" s="61"/>
    </row>
    <row r="65" spans="2:34" s="2" customFormat="1" x14ac:dyDescent="0.25">
      <c r="B65" s="26" t="s">
        <v>48</v>
      </c>
      <c r="C65" s="6">
        <v>230</v>
      </c>
      <c r="D65" s="25">
        <f t="shared" si="30"/>
        <v>230</v>
      </c>
      <c r="E65" s="25">
        <f t="shared" si="31"/>
        <v>379</v>
      </c>
      <c r="F65" s="2">
        <f t="shared" si="32"/>
        <v>1.5699208443271768</v>
      </c>
      <c r="G65" s="3">
        <f t="shared" si="33"/>
        <v>361.08179419525067</v>
      </c>
      <c r="H65" s="3">
        <f t="shared" si="34"/>
        <v>47.097625329815301</v>
      </c>
      <c r="I65" s="3">
        <f t="shared" si="21"/>
        <v>722.16358839050133</v>
      </c>
      <c r="J65" s="3">
        <f t="shared" si="51"/>
        <v>94.195250659630602</v>
      </c>
      <c r="K65" s="4">
        <f t="shared" si="35"/>
        <v>207983.11345646437</v>
      </c>
      <c r="L65" s="4">
        <f t="shared" si="36"/>
        <v>27128.232189973613</v>
      </c>
      <c r="M65" s="7">
        <f t="shared" si="37"/>
        <v>0</v>
      </c>
      <c r="N65" s="7">
        <f t="shared" si="38"/>
        <v>0</v>
      </c>
      <c r="O65" s="7">
        <f t="shared" si="39"/>
        <v>0</v>
      </c>
      <c r="P65" s="7">
        <f t="shared" si="23"/>
        <v>0</v>
      </c>
      <c r="Q65" s="9">
        <f t="shared" si="40"/>
        <v>0</v>
      </c>
      <c r="R65" s="9">
        <f t="shared" si="41"/>
        <v>0</v>
      </c>
      <c r="S65" s="9">
        <f t="shared" si="42"/>
        <v>0</v>
      </c>
      <c r="T65" s="1">
        <f t="shared" si="43"/>
        <v>0</v>
      </c>
      <c r="U65" s="9">
        <f t="shared" si="44"/>
        <v>0</v>
      </c>
      <c r="V65" s="9">
        <f t="shared" si="45"/>
        <v>0</v>
      </c>
      <c r="W65" s="1">
        <f t="shared" si="46"/>
        <v>0</v>
      </c>
      <c r="X65" s="9">
        <f t="shared" si="24"/>
        <v>0</v>
      </c>
      <c r="Y65" s="10">
        <f t="shared" si="25"/>
        <v>0</v>
      </c>
      <c r="Z65" s="10">
        <f t="shared" si="26"/>
        <v>0</v>
      </c>
      <c r="AA65" s="9">
        <f t="shared" si="27"/>
        <v>0</v>
      </c>
      <c r="AB65" s="47" t="e">
        <f t="shared" si="47"/>
        <v>#DIV/0!</v>
      </c>
      <c r="AC65" s="7">
        <f t="shared" si="48"/>
        <v>0</v>
      </c>
      <c r="AD65" s="44">
        <f t="shared" si="49"/>
        <v>0</v>
      </c>
      <c r="AE65" s="44">
        <f t="shared" si="50"/>
        <v>0</v>
      </c>
      <c r="AF65" s="44">
        <f t="shared" si="28"/>
        <v>0</v>
      </c>
      <c r="AG65" s="44">
        <f>'1 Krautuve'!AG65</f>
        <v>0</v>
      </c>
      <c r="AH65" s="61"/>
    </row>
    <row r="66" spans="2:34" s="2" customFormat="1" x14ac:dyDescent="0.25">
      <c r="B66" s="26" t="s">
        <v>49</v>
      </c>
      <c r="C66" s="6">
        <v>235</v>
      </c>
      <c r="D66" s="25">
        <f t="shared" ref="D66:D97" si="52">60/(1/(C66/$D$6))</f>
        <v>234.99999999999997</v>
      </c>
      <c r="E66" s="25">
        <f t="shared" si="31"/>
        <v>384</v>
      </c>
      <c r="F66" s="2">
        <f t="shared" si="32"/>
        <v>1.5494791666666667</v>
      </c>
      <c r="G66" s="3">
        <f t="shared" si="33"/>
        <v>364.12760416666669</v>
      </c>
      <c r="H66" s="3">
        <f t="shared" si="34"/>
        <v>46.484375</v>
      </c>
      <c r="I66" s="3">
        <f t="shared" si="21"/>
        <v>728.25520833333337</v>
      </c>
      <c r="J66" s="3">
        <f t="shared" si="51"/>
        <v>92.96875</v>
      </c>
      <c r="K66" s="4">
        <f t="shared" si="35"/>
        <v>209737.5</v>
      </c>
      <c r="L66" s="4">
        <f t="shared" si="36"/>
        <v>26775</v>
      </c>
      <c r="M66" s="7">
        <f t="shared" si="37"/>
        <v>0</v>
      </c>
      <c r="N66" s="7">
        <f t="shared" si="38"/>
        <v>0</v>
      </c>
      <c r="O66" s="7">
        <f t="shared" si="39"/>
        <v>0</v>
      </c>
      <c r="P66" s="7">
        <f t="shared" si="23"/>
        <v>0</v>
      </c>
      <c r="Q66" s="9">
        <f t="shared" si="40"/>
        <v>0</v>
      </c>
      <c r="R66" s="9">
        <f t="shared" si="41"/>
        <v>0</v>
      </c>
      <c r="S66" s="9">
        <f t="shared" si="42"/>
        <v>0</v>
      </c>
      <c r="T66" s="1">
        <f t="shared" si="43"/>
        <v>0</v>
      </c>
      <c r="U66" s="9">
        <f t="shared" si="44"/>
        <v>0</v>
      </c>
      <c r="V66" s="9">
        <f t="shared" si="45"/>
        <v>0</v>
      </c>
      <c r="W66" s="1">
        <f t="shared" si="46"/>
        <v>0</v>
      </c>
      <c r="X66" s="9">
        <f t="shared" si="24"/>
        <v>0</v>
      </c>
      <c r="Y66" s="10">
        <f t="shared" si="25"/>
        <v>0</v>
      </c>
      <c r="Z66" s="10">
        <f t="shared" si="26"/>
        <v>0</v>
      </c>
      <c r="AA66" s="9">
        <f t="shared" si="27"/>
        <v>0</v>
      </c>
      <c r="AB66" s="47" t="e">
        <f t="shared" si="47"/>
        <v>#DIV/0!</v>
      </c>
      <c r="AC66" s="7">
        <f t="shared" si="48"/>
        <v>0</v>
      </c>
      <c r="AD66" s="44">
        <f t="shared" si="49"/>
        <v>0</v>
      </c>
      <c r="AE66" s="44">
        <f t="shared" si="50"/>
        <v>0</v>
      </c>
      <c r="AF66" s="44">
        <f t="shared" si="28"/>
        <v>0</v>
      </c>
      <c r="AG66" s="44">
        <f>'1 Krautuve'!AG66</f>
        <v>0</v>
      </c>
      <c r="AH66" s="61"/>
    </row>
    <row r="67" spans="2:34" s="2" customFormat="1" x14ac:dyDescent="0.25">
      <c r="B67" s="26" t="s">
        <v>50</v>
      </c>
      <c r="C67" s="6">
        <v>240</v>
      </c>
      <c r="D67" s="25">
        <f t="shared" si="52"/>
        <v>240</v>
      </c>
      <c r="E67" s="25">
        <f t="shared" si="31"/>
        <v>389</v>
      </c>
      <c r="F67" s="2">
        <f t="shared" si="32"/>
        <v>1.5295629820051413</v>
      </c>
      <c r="G67" s="3">
        <f t="shared" si="33"/>
        <v>367.09511568123389</v>
      </c>
      <c r="H67" s="3">
        <f t="shared" si="34"/>
        <v>45.886889460154237</v>
      </c>
      <c r="I67" s="3">
        <f t="shared" si="21"/>
        <v>734.19023136246778</v>
      </c>
      <c r="J67" s="3">
        <f t="shared" si="51"/>
        <v>91.773778920308473</v>
      </c>
      <c r="K67" s="4">
        <f t="shared" si="35"/>
        <v>211446.78663239072</v>
      </c>
      <c r="L67" s="4">
        <f t="shared" si="36"/>
        <v>26430.84832904884</v>
      </c>
      <c r="M67" s="7">
        <f t="shared" si="37"/>
        <v>0</v>
      </c>
      <c r="N67" s="7">
        <f t="shared" si="38"/>
        <v>0</v>
      </c>
      <c r="O67" s="7">
        <f t="shared" si="39"/>
        <v>0</v>
      </c>
      <c r="P67" s="7">
        <f t="shared" si="23"/>
        <v>0</v>
      </c>
      <c r="Q67" s="9">
        <f t="shared" si="40"/>
        <v>0</v>
      </c>
      <c r="R67" s="9">
        <f t="shared" si="41"/>
        <v>0</v>
      </c>
      <c r="S67" s="9">
        <f t="shared" si="42"/>
        <v>0</v>
      </c>
      <c r="T67" s="1">
        <f t="shared" si="43"/>
        <v>0</v>
      </c>
      <c r="U67" s="9">
        <f t="shared" si="44"/>
        <v>0</v>
      </c>
      <c r="V67" s="9">
        <f t="shared" si="45"/>
        <v>0</v>
      </c>
      <c r="W67" s="1">
        <f t="shared" si="46"/>
        <v>0</v>
      </c>
      <c r="X67" s="9">
        <f t="shared" si="24"/>
        <v>0</v>
      </c>
      <c r="Y67" s="10">
        <f t="shared" si="25"/>
        <v>0</v>
      </c>
      <c r="Z67" s="10">
        <f t="shared" si="26"/>
        <v>0</v>
      </c>
      <c r="AA67" s="9">
        <f t="shared" si="27"/>
        <v>0</v>
      </c>
      <c r="AB67" s="47" t="e">
        <f t="shared" si="47"/>
        <v>#DIV/0!</v>
      </c>
      <c r="AC67" s="7">
        <f t="shared" si="48"/>
        <v>0</v>
      </c>
      <c r="AD67" s="44">
        <f t="shared" si="49"/>
        <v>0</v>
      </c>
      <c r="AE67" s="44">
        <f t="shared" si="50"/>
        <v>0</v>
      </c>
      <c r="AF67" s="44">
        <f t="shared" si="28"/>
        <v>0</v>
      </c>
      <c r="AG67" s="44">
        <f>'1 Krautuve'!AG67</f>
        <v>0</v>
      </c>
      <c r="AH67" s="61"/>
    </row>
    <row r="68" spans="2:34" s="2" customFormat="1" x14ac:dyDescent="0.25">
      <c r="B68" s="26" t="s">
        <v>51</v>
      </c>
      <c r="C68" s="6">
        <v>245</v>
      </c>
      <c r="D68" s="25">
        <f t="shared" si="52"/>
        <v>244.99999999999997</v>
      </c>
      <c r="E68" s="25">
        <f t="shared" si="31"/>
        <v>394</v>
      </c>
      <c r="F68" s="2">
        <f t="shared" si="32"/>
        <v>1.5101522842639594</v>
      </c>
      <c r="G68" s="3">
        <f t="shared" si="33"/>
        <v>369.98730964467006</v>
      </c>
      <c r="H68" s="3">
        <f t="shared" si="34"/>
        <v>45.304568527918782</v>
      </c>
      <c r="I68" s="3">
        <f t="shared" si="21"/>
        <v>739.97461928934013</v>
      </c>
      <c r="J68" s="3">
        <f t="shared" si="51"/>
        <v>90.609137055837564</v>
      </c>
      <c r="K68" s="4">
        <f t="shared" si="35"/>
        <v>213112.69035532995</v>
      </c>
      <c r="L68" s="4">
        <f t="shared" si="36"/>
        <v>26095.431472081218</v>
      </c>
      <c r="M68" s="7">
        <f t="shared" si="37"/>
        <v>0</v>
      </c>
      <c r="N68" s="7">
        <f t="shared" si="38"/>
        <v>0</v>
      </c>
      <c r="O68" s="7">
        <f t="shared" si="39"/>
        <v>0</v>
      </c>
      <c r="P68" s="7">
        <f t="shared" si="23"/>
        <v>0</v>
      </c>
      <c r="Q68" s="9">
        <f t="shared" si="40"/>
        <v>0</v>
      </c>
      <c r="R68" s="9">
        <f t="shared" si="41"/>
        <v>0</v>
      </c>
      <c r="S68" s="9">
        <f t="shared" si="42"/>
        <v>0</v>
      </c>
      <c r="T68" s="1">
        <f t="shared" si="43"/>
        <v>0</v>
      </c>
      <c r="U68" s="9">
        <f t="shared" si="44"/>
        <v>0</v>
      </c>
      <c r="V68" s="9">
        <f t="shared" si="45"/>
        <v>0</v>
      </c>
      <c r="W68" s="1">
        <f t="shared" si="46"/>
        <v>0</v>
      </c>
      <c r="X68" s="9">
        <f t="shared" si="24"/>
        <v>0</v>
      </c>
      <c r="Y68" s="10">
        <f t="shared" si="25"/>
        <v>0</v>
      </c>
      <c r="Z68" s="10">
        <f t="shared" si="26"/>
        <v>0</v>
      </c>
      <c r="AA68" s="9">
        <f t="shared" si="27"/>
        <v>0</v>
      </c>
      <c r="AB68" s="47" t="e">
        <f t="shared" si="47"/>
        <v>#DIV/0!</v>
      </c>
      <c r="AC68" s="7">
        <f t="shared" si="48"/>
        <v>0</v>
      </c>
      <c r="AD68" s="44">
        <f t="shared" si="49"/>
        <v>0</v>
      </c>
      <c r="AE68" s="44">
        <f t="shared" si="50"/>
        <v>0</v>
      </c>
      <c r="AF68" s="44">
        <f t="shared" si="28"/>
        <v>0</v>
      </c>
      <c r="AG68" s="44">
        <f>'1 Krautuve'!AG68</f>
        <v>0</v>
      </c>
      <c r="AH68" s="61"/>
    </row>
    <row r="69" spans="2:34" s="2" customFormat="1" x14ac:dyDescent="0.25">
      <c r="B69" s="26" t="s">
        <v>52</v>
      </c>
      <c r="C69" s="6">
        <v>250</v>
      </c>
      <c r="D69" s="25">
        <f t="shared" si="52"/>
        <v>250</v>
      </c>
      <c r="E69" s="25">
        <f t="shared" si="31"/>
        <v>399</v>
      </c>
      <c r="F69" s="2">
        <f t="shared" si="32"/>
        <v>1.4912280701754386</v>
      </c>
      <c r="G69" s="3">
        <f t="shared" si="33"/>
        <v>372.80701754385962</v>
      </c>
      <c r="H69" s="3">
        <f t="shared" si="34"/>
        <v>44.736842105263158</v>
      </c>
      <c r="I69" s="3">
        <f t="shared" si="21"/>
        <v>745.61403508771923</v>
      </c>
      <c r="J69" s="3">
        <f t="shared" si="51"/>
        <v>89.473684210526315</v>
      </c>
      <c r="K69" s="4">
        <f t="shared" si="35"/>
        <v>214736.84210526315</v>
      </c>
      <c r="L69" s="4">
        <f t="shared" si="36"/>
        <v>25768.42105263158</v>
      </c>
      <c r="M69" s="7">
        <f t="shared" si="37"/>
        <v>0</v>
      </c>
      <c r="N69" s="7">
        <f t="shared" si="38"/>
        <v>0</v>
      </c>
      <c r="O69" s="7">
        <f t="shared" si="39"/>
        <v>0</v>
      </c>
      <c r="P69" s="7">
        <f t="shared" si="23"/>
        <v>0</v>
      </c>
      <c r="Q69" s="9">
        <f t="shared" si="40"/>
        <v>0</v>
      </c>
      <c r="R69" s="9">
        <f t="shared" si="41"/>
        <v>0</v>
      </c>
      <c r="S69" s="9">
        <f t="shared" si="42"/>
        <v>0</v>
      </c>
      <c r="T69" s="1">
        <f t="shared" si="43"/>
        <v>0</v>
      </c>
      <c r="U69" s="9">
        <f t="shared" si="44"/>
        <v>0</v>
      </c>
      <c r="V69" s="9">
        <f t="shared" si="45"/>
        <v>0</v>
      </c>
      <c r="W69" s="1">
        <f t="shared" si="46"/>
        <v>0</v>
      </c>
      <c r="X69" s="9">
        <f t="shared" si="24"/>
        <v>0</v>
      </c>
      <c r="Y69" s="10">
        <f t="shared" si="25"/>
        <v>0</v>
      </c>
      <c r="Z69" s="10">
        <f t="shared" si="26"/>
        <v>0</v>
      </c>
      <c r="AA69" s="9">
        <f t="shared" si="27"/>
        <v>0</v>
      </c>
      <c r="AB69" s="47" t="e">
        <f t="shared" si="47"/>
        <v>#DIV/0!</v>
      </c>
      <c r="AC69" s="7">
        <f t="shared" si="48"/>
        <v>0</v>
      </c>
      <c r="AD69" s="44">
        <f t="shared" si="49"/>
        <v>0</v>
      </c>
      <c r="AE69" s="44">
        <f t="shared" si="50"/>
        <v>0</v>
      </c>
      <c r="AF69" s="44">
        <f t="shared" si="28"/>
        <v>0</v>
      </c>
      <c r="AG69" s="44">
        <f>'1 Krautuve'!AG69</f>
        <v>0</v>
      </c>
      <c r="AH69" s="61"/>
    </row>
    <row r="70" spans="2:34" s="2" customFormat="1" x14ac:dyDescent="0.25">
      <c r="B70" s="26" t="s">
        <v>53</v>
      </c>
      <c r="C70" s="6">
        <v>255</v>
      </c>
      <c r="D70" s="25">
        <f t="shared" si="52"/>
        <v>255</v>
      </c>
      <c r="E70" s="25">
        <f t="shared" si="31"/>
        <v>404</v>
      </c>
      <c r="F70" s="2">
        <f t="shared" si="32"/>
        <v>1.4727722772277227</v>
      </c>
      <c r="G70" s="3">
        <f t="shared" si="33"/>
        <v>375.55693069306932</v>
      </c>
      <c r="H70" s="3">
        <f t="shared" si="34"/>
        <v>44.183168316831683</v>
      </c>
      <c r="I70" s="3">
        <f t="shared" si="21"/>
        <v>751.11386138613864</v>
      </c>
      <c r="J70" s="3">
        <f t="shared" si="51"/>
        <v>88.366336633663366</v>
      </c>
      <c r="K70" s="4">
        <f t="shared" si="35"/>
        <v>216320.79207920792</v>
      </c>
      <c r="L70" s="4">
        <f t="shared" si="36"/>
        <v>25449.504950495051</v>
      </c>
      <c r="M70" s="7">
        <f t="shared" si="37"/>
        <v>0</v>
      </c>
      <c r="N70" s="7">
        <f t="shared" si="38"/>
        <v>0</v>
      </c>
      <c r="O70" s="7">
        <f t="shared" si="39"/>
        <v>0</v>
      </c>
      <c r="P70" s="7">
        <f t="shared" si="23"/>
        <v>0</v>
      </c>
      <c r="Q70" s="9">
        <f t="shared" si="40"/>
        <v>0</v>
      </c>
      <c r="R70" s="9">
        <f t="shared" si="41"/>
        <v>0</v>
      </c>
      <c r="S70" s="9">
        <f t="shared" si="42"/>
        <v>0</v>
      </c>
      <c r="T70" s="1">
        <f t="shared" si="43"/>
        <v>0</v>
      </c>
      <c r="U70" s="9">
        <f t="shared" si="44"/>
        <v>0</v>
      </c>
      <c r="V70" s="9">
        <f t="shared" si="45"/>
        <v>0</v>
      </c>
      <c r="W70" s="1">
        <f t="shared" si="46"/>
        <v>0</v>
      </c>
      <c r="X70" s="9">
        <f t="shared" si="24"/>
        <v>0</v>
      </c>
      <c r="Y70" s="10">
        <f t="shared" si="25"/>
        <v>0</v>
      </c>
      <c r="Z70" s="10">
        <f t="shared" si="26"/>
        <v>0</v>
      </c>
      <c r="AA70" s="9">
        <f t="shared" si="27"/>
        <v>0</v>
      </c>
      <c r="AB70" s="47" t="e">
        <f t="shared" si="47"/>
        <v>#DIV/0!</v>
      </c>
      <c r="AC70" s="7">
        <f t="shared" si="48"/>
        <v>0</v>
      </c>
      <c r="AD70" s="44">
        <f t="shared" si="49"/>
        <v>0</v>
      </c>
      <c r="AE70" s="44">
        <f t="shared" si="50"/>
        <v>0</v>
      </c>
      <c r="AF70" s="44">
        <f t="shared" si="28"/>
        <v>0</v>
      </c>
      <c r="AG70" s="44">
        <f>'1 Krautuve'!AG70</f>
        <v>0</v>
      </c>
      <c r="AH70" s="61"/>
    </row>
    <row r="71" spans="2:34" s="2" customFormat="1" x14ac:dyDescent="0.25">
      <c r="B71" s="26" t="s">
        <v>54</v>
      </c>
      <c r="C71" s="6">
        <v>260</v>
      </c>
      <c r="D71" s="25">
        <f t="shared" si="52"/>
        <v>260</v>
      </c>
      <c r="E71" s="25">
        <f t="shared" si="31"/>
        <v>409</v>
      </c>
      <c r="F71" s="2">
        <f t="shared" si="32"/>
        <v>1.4547677261613692</v>
      </c>
      <c r="G71" s="3">
        <f t="shared" si="33"/>
        <v>378.23960880195597</v>
      </c>
      <c r="H71" s="3">
        <f t="shared" si="34"/>
        <v>43.643031784841078</v>
      </c>
      <c r="I71" s="3">
        <f t="shared" si="21"/>
        <v>756.47921760391193</v>
      </c>
      <c r="J71" s="3">
        <f t="shared" si="51"/>
        <v>87.286063569682156</v>
      </c>
      <c r="K71" s="4">
        <f t="shared" si="35"/>
        <v>217866.01466992663</v>
      </c>
      <c r="L71" s="4">
        <f t="shared" si="36"/>
        <v>25138.38630806846</v>
      </c>
      <c r="M71" s="7">
        <f t="shared" si="37"/>
        <v>0</v>
      </c>
      <c r="N71" s="7">
        <f t="shared" si="38"/>
        <v>0</v>
      </c>
      <c r="O71" s="7">
        <f t="shared" si="39"/>
        <v>0</v>
      </c>
      <c r="P71" s="7">
        <f t="shared" si="23"/>
        <v>0</v>
      </c>
      <c r="Q71" s="9">
        <f t="shared" si="40"/>
        <v>0</v>
      </c>
      <c r="R71" s="9">
        <f t="shared" si="41"/>
        <v>0</v>
      </c>
      <c r="S71" s="9">
        <f t="shared" si="42"/>
        <v>0</v>
      </c>
      <c r="T71" s="1">
        <f t="shared" si="43"/>
        <v>0</v>
      </c>
      <c r="U71" s="9">
        <f t="shared" si="44"/>
        <v>0</v>
      </c>
      <c r="V71" s="9">
        <f t="shared" si="45"/>
        <v>0</v>
      </c>
      <c r="W71" s="1">
        <f t="shared" si="46"/>
        <v>0</v>
      </c>
      <c r="X71" s="9">
        <f t="shared" si="24"/>
        <v>0</v>
      </c>
      <c r="Y71" s="10">
        <f t="shared" si="25"/>
        <v>0</v>
      </c>
      <c r="Z71" s="10">
        <f t="shared" si="26"/>
        <v>0</v>
      </c>
      <c r="AA71" s="9">
        <f t="shared" si="27"/>
        <v>0</v>
      </c>
      <c r="AB71" s="47" t="e">
        <f t="shared" si="47"/>
        <v>#DIV/0!</v>
      </c>
      <c r="AC71" s="7">
        <f t="shared" si="48"/>
        <v>0</v>
      </c>
      <c r="AD71" s="44">
        <f t="shared" si="49"/>
        <v>0</v>
      </c>
      <c r="AE71" s="44">
        <f t="shared" si="50"/>
        <v>0</v>
      </c>
      <c r="AF71" s="44">
        <f t="shared" si="28"/>
        <v>0</v>
      </c>
      <c r="AG71" s="44">
        <f>'1 Krautuve'!AG71</f>
        <v>0</v>
      </c>
      <c r="AH71" s="61"/>
    </row>
    <row r="72" spans="2:34" s="2" customFormat="1" x14ac:dyDescent="0.25">
      <c r="B72" s="26" t="s">
        <v>55</v>
      </c>
      <c r="C72" s="6">
        <v>265</v>
      </c>
      <c r="D72" s="25">
        <f t="shared" si="52"/>
        <v>265</v>
      </c>
      <c r="E72" s="25">
        <f t="shared" si="31"/>
        <v>414</v>
      </c>
      <c r="F72" s="2">
        <f t="shared" si="32"/>
        <v>1.4371980676328502</v>
      </c>
      <c r="G72" s="3">
        <f t="shared" si="33"/>
        <v>380.85748792270527</v>
      </c>
      <c r="H72" s="3">
        <f t="shared" si="34"/>
        <v>43.115942028985508</v>
      </c>
      <c r="I72" s="3">
        <f t="shared" si="21"/>
        <v>761.71497584541055</v>
      </c>
      <c r="J72" s="3">
        <f t="shared" si="51"/>
        <v>86.231884057971016</v>
      </c>
      <c r="K72" s="4">
        <f t="shared" si="35"/>
        <v>219373.91304347824</v>
      </c>
      <c r="L72" s="4">
        <f t="shared" si="36"/>
        <v>24834.782608695652</v>
      </c>
      <c r="M72" s="7">
        <f t="shared" si="37"/>
        <v>0</v>
      </c>
      <c r="N72" s="7">
        <f t="shared" si="38"/>
        <v>0</v>
      </c>
      <c r="O72" s="7">
        <f t="shared" si="39"/>
        <v>0</v>
      </c>
      <c r="P72" s="7">
        <f t="shared" si="23"/>
        <v>0</v>
      </c>
      <c r="Q72" s="9">
        <f t="shared" si="40"/>
        <v>0</v>
      </c>
      <c r="R72" s="9">
        <f t="shared" si="41"/>
        <v>0</v>
      </c>
      <c r="S72" s="9">
        <f t="shared" si="42"/>
        <v>0</v>
      </c>
      <c r="T72" s="1">
        <f t="shared" si="43"/>
        <v>0</v>
      </c>
      <c r="U72" s="9">
        <f t="shared" si="44"/>
        <v>0</v>
      </c>
      <c r="V72" s="9">
        <f t="shared" si="45"/>
        <v>0</v>
      </c>
      <c r="W72" s="1">
        <f t="shared" si="46"/>
        <v>0</v>
      </c>
      <c r="X72" s="9">
        <f t="shared" si="24"/>
        <v>0</v>
      </c>
      <c r="Y72" s="10">
        <f t="shared" si="25"/>
        <v>0</v>
      </c>
      <c r="Z72" s="10">
        <f t="shared" si="26"/>
        <v>0</v>
      </c>
      <c r="AA72" s="9">
        <f t="shared" si="27"/>
        <v>0</v>
      </c>
      <c r="AB72" s="47" t="e">
        <f t="shared" si="47"/>
        <v>#DIV/0!</v>
      </c>
      <c r="AC72" s="7">
        <f t="shared" si="48"/>
        <v>0</v>
      </c>
      <c r="AD72" s="44">
        <f t="shared" si="49"/>
        <v>0</v>
      </c>
      <c r="AE72" s="44">
        <f t="shared" si="50"/>
        <v>0</v>
      </c>
      <c r="AF72" s="44">
        <f t="shared" si="28"/>
        <v>0</v>
      </c>
      <c r="AG72" s="44">
        <f>'1 Krautuve'!AG72</f>
        <v>0</v>
      </c>
      <c r="AH72" s="61"/>
    </row>
    <row r="73" spans="2:34" s="2" customFormat="1" x14ac:dyDescent="0.25">
      <c r="B73" s="26" t="s">
        <v>56</v>
      </c>
      <c r="C73" s="6">
        <v>270</v>
      </c>
      <c r="D73" s="25">
        <f t="shared" si="52"/>
        <v>270</v>
      </c>
      <c r="E73" s="25">
        <f t="shared" si="31"/>
        <v>419</v>
      </c>
      <c r="F73" s="2">
        <f t="shared" si="32"/>
        <v>1.4200477326968974</v>
      </c>
      <c r="G73" s="3">
        <f t="shared" si="33"/>
        <v>383.4128878281623</v>
      </c>
      <c r="H73" s="3">
        <f t="shared" si="34"/>
        <v>42.601431980906924</v>
      </c>
      <c r="I73" s="3">
        <f t="shared" si="21"/>
        <v>766.82577565632459</v>
      </c>
      <c r="J73" s="3">
        <f t="shared" si="51"/>
        <v>85.202863961813847</v>
      </c>
      <c r="K73" s="4">
        <f t="shared" si="35"/>
        <v>220845.82338902148</v>
      </c>
      <c r="L73" s="4">
        <f t="shared" si="36"/>
        <v>24538.424821002387</v>
      </c>
      <c r="M73" s="7">
        <f t="shared" si="37"/>
        <v>0</v>
      </c>
      <c r="N73" s="7">
        <f t="shared" si="38"/>
        <v>0</v>
      </c>
      <c r="O73" s="7">
        <f t="shared" si="39"/>
        <v>0</v>
      </c>
      <c r="P73" s="7">
        <f t="shared" si="23"/>
        <v>0</v>
      </c>
      <c r="Q73" s="9">
        <f t="shared" si="40"/>
        <v>0</v>
      </c>
      <c r="R73" s="9">
        <f t="shared" si="41"/>
        <v>0</v>
      </c>
      <c r="S73" s="9">
        <f t="shared" si="42"/>
        <v>0</v>
      </c>
      <c r="T73" s="1">
        <f t="shared" si="43"/>
        <v>0</v>
      </c>
      <c r="U73" s="9">
        <f t="shared" si="44"/>
        <v>0</v>
      </c>
      <c r="V73" s="9">
        <f t="shared" si="45"/>
        <v>0</v>
      </c>
      <c r="W73" s="1">
        <f t="shared" si="46"/>
        <v>0</v>
      </c>
      <c r="X73" s="9">
        <f t="shared" si="24"/>
        <v>0</v>
      </c>
      <c r="Y73" s="10">
        <f t="shared" si="25"/>
        <v>0</v>
      </c>
      <c r="Z73" s="10">
        <f t="shared" si="26"/>
        <v>0</v>
      </c>
      <c r="AA73" s="9">
        <f t="shared" si="27"/>
        <v>0</v>
      </c>
      <c r="AB73" s="47" t="e">
        <f t="shared" si="47"/>
        <v>#DIV/0!</v>
      </c>
      <c r="AC73" s="7">
        <f t="shared" si="48"/>
        <v>0</v>
      </c>
      <c r="AD73" s="44">
        <f t="shared" si="49"/>
        <v>0</v>
      </c>
      <c r="AE73" s="44">
        <f t="shared" si="50"/>
        <v>0</v>
      </c>
      <c r="AF73" s="44">
        <f t="shared" si="28"/>
        <v>0</v>
      </c>
      <c r="AG73" s="44">
        <f>'1 Krautuve'!AG73</f>
        <v>0</v>
      </c>
      <c r="AH73" s="61"/>
    </row>
    <row r="74" spans="2:34" s="2" customFormat="1" x14ac:dyDescent="0.25">
      <c r="B74" s="26" t="s">
        <v>57</v>
      </c>
      <c r="C74" s="6">
        <v>275</v>
      </c>
      <c r="D74" s="25">
        <f t="shared" si="52"/>
        <v>275</v>
      </c>
      <c r="E74" s="25">
        <f t="shared" si="31"/>
        <v>424</v>
      </c>
      <c r="F74" s="2">
        <f t="shared" si="32"/>
        <v>1.4033018867924529</v>
      </c>
      <c r="G74" s="3">
        <f t="shared" si="33"/>
        <v>385.90801886792457</v>
      </c>
      <c r="H74" s="3">
        <f t="shared" si="34"/>
        <v>42.09905660377359</v>
      </c>
      <c r="I74" s="3">
        <f t="shared" si="21"/>
        <v>771.81603773584914</v>
      </c>
      <c r="J74" s="3">
        <f t="shared" si="51"/>
        <v>84.198113207547181</v>
      </c>
      <c r="K74" s="4">
        <f t="shared" si="35"/>
        <v>222283.01886792455</v>
      </c>
      <c r="L74" s="4">
        <f t="shared" si="36"/>
        <v>24249.056603773588</v>
      </c>
      <c r="M74" s="7">
        <f t="shared" si="37"/>
        <v>0</v>
      </c>
      <c r="N74" s="7">
        <f t="shared" si="38"/>
        <v>0</v>
      </c>
      <c r="O74" s="7">
        <f t="shared" si="39"/>
        <v>0</v>
      </c>
      <c r="P74" s="7">
        <f t="shared" si="23"/>
        <v>0</v>
      </c>
      <c r="Q74" s="9">
        <f t="shared" si="40"/>
        <v>0</v>
      </c>
      <c r="R74" s="9">
        <f t="shared" si="41"/>
        <v>0</v>
      </c>
      <c r="S74" s="9">
        <f t="shared" si="42"/>
        <v>0</v>
      </c>
      <c r="T74" s="1">
        <f t="shared" si="43"/>
        <v>0</v>
      </c>
      <c r="U74" s="9">
        <f t="shared" si="44"/>
        <v>0</v>
      </c>
      <c r="V74" s="9">
        <f t="shared" si="45"/>
        <v>0</v>
      </c>
      <c r="W74" s="1">
        <f t="shared" si="46"/>
        <v>0</v>
      </c>
      <c r="X74" s="9">
        <f t="shared" si="24"/>
        <v>0</v>
      </c>
      <c r="Y74" s="10">
        <f t="shared" si="25"/>
        <v>0</v>
      </c>
      <c r="Z74" s="10">
        <f t="shared" si="26"/>
        <v>0</v>
      </c>
      <c r="AA74" s="9">
        <f t="shared" si="27"/>
        <v>0</v>
      </c>
      <c r="AB74" s="47" t="e">
        <f t="shared" si="47"/>
        <v>#DIV/0!</v>
      </c>
      <c r="AC74" s="7">
        <f t="shared" si="48"/>
        <v>0</v>
      </c>
      <c r="AD74" s="44">
        <f t="shared" si="49"/>
        <v>0</v>
      </c>
      <c r="AE74" s="44">
        <f t="shared" si="50"/>
        <v>0</v>
      </c>
      <c r="AF74" s="44">
        <f t="shared" si="28"/>
        <v>0</v>
      </c>
      <c r="AG74" s="44">
        <f>'1 Krautuve'!AG74</f>
        <v>0</v>
      </c>
      <c r="AH74" s="61"/>
    </row>
    <row r="75" spans="2:34" s="2" customFormat="1" x14ac:dyDescent="0.25">
      <c r="B75" s="26" t="s">
        <v>58</v>
      </c>
      <c r="C75" s="6">
        <v>280</v>
      </c>
      <c r="D75" s="25">
        <f t="shared" si="52"/>
        <v>280</v>
      </c>
      <c r="E75" s="25">
        <f t="shared" si="31"/>
        <v>429</v>
      </c>
      <c r="F75" s="2">
        <f t="shared" si="32"/>
        <v>1.3869463869463869</v>
      </c>
      <c r="G75" s="3">
        <f t="shared" si="33"/>
        <v>388.34498834498834</v>
      </c>
      <c r="H75" s="3">
        <f t="shared" si="34"/>
        <v>41.608391608391607</v>
      </c>
      <c r="I75" s="3">
        <f t="shared" si="21"/>
        <v>776.68997668997667</v>
      </c>
      <c r="J75" s="3">
        <f t="shared" si="51"/>
        <v>83.216783216783213</v>
      </c>
      <c r="K75" s="4">
        <f t="shared" si="35"/>
        <v>223686.71328671329</v>
      </c>
      <c r="L75" s="4">
        <f t="shared" si="36"/>
        <v>23966.433566433567</v>
      </c>
      <c r="M75" s="7">
        <f t="shared" si="37"/>
        <v>0</v>
      </c>
      <c r="N75" s="7">
        <f t="shared" si="38"/>
        <v>0</v>
      </c>
      <c r="O75" s="7">
        <f t="shared" si="39"/>
        <v>0</v>
      </c>
      <c r="P75" s="7">
        <f t="shared" si="23"/>
        <v>0</v>
      </c>
      <c r="Q75" s="9">
        <f t="shared" si="40"/>
        <v>0</v>
      </c>
      <c r="R75" s="9">
        <f t="shared" si="41"/>
        <v>0</v>
      </c>
      <c r="S75" s="9">
        <f t="shared" si="42"/>
        <v>0</v>
      </c>
      <c r="T75" s="1">
        <f t="shared" si="43"/>
        <v>0</v>
      </c>
      <c r="U75" s="9">
        <f t="shared" si="44"/>
        <v>0</v>
      </c>
      <c r="V75" s="9">
        <f t="shared" si="45"/>
        <v>0</v>
      </c>
      <c r="W75" s="1">
        <f t="shared" si="46"/>
        <v>0</v>
      </c>
      <c r="X75" s="9">
        <f t="shared" si="24"/>
        <v>0</v>
      </c>
      <c r="Y75" s="10">
        <f t="shared" si="25"/>
        <v>0</v>
      </c>
      <c r="Z75" s="10">
        <f t="shared" si="26"/>
        <v>0</v>
      </c>
      <c r="AA75" s="9">
        <f t="shared" si="27"/>
        <v>0</v>
      </c>
      <c r="AB75" s="47" t="e">
        <f t="shared" si="47"/>
        <v>#DIV/0!</v>
      </c>
      <c r="AC75" s="7">
        <f t="shared" si="48"/>
        <v>0</v>
      </c>
      <c r="AD75" s="44">
        <f t="shared" si="49"/>
        <v>0</v>
      </c>
      <c r="AE75" s="44">
        <f t="shared" si="50"/>
        <v>0</v>
      </c>
      <c r="AF75" s="44">
        <f t="shared" si="28"/>
        <v>0</v>
      </c>
      <c r="AG75" s="44">
        <f>'1 Krautuve'!AG75</f>
        <v>0</v>
      </c>
      <c r="AH75" s="61"/>
    </row>
    <row r="76" spans="2:34" s="2" customFormat="1" x14ac:dyDescent="0.25">
      <c r="B76" s="26" t="s">
        <v>59</v>
      </c>
      <c r="C76" s="6">
        <v>285</v>
      </c>
      <c r="D76" s="25">
        <f t="shared" si="52"/>
        <v>285</v>
      </c>
      <c r="E76" s="25">
        <f t="shared" si="31"/>
        <v>434</v>
      </c>
      <c r="F76" s="2">
        <f t="shared" si="32"/>
        <v>1.3709677419354838</v>
      </c>
      <c r="G76" s="3">
        <f t="shared" si="33"/>
        <v>390.72580645161287</v>
      </c>
      <c r="H76" s="3">
        <f t="shared" si="34"/>
        <v>41.129032258064512</v>
      </c>
      <c r="I76" s="3">
        <f t="shared" si="21"/>
        <v>781.45161290322574</v>
      </c>
      <c r="J76" s="3">
        <f t="shared" si="51"/>
        <v>82.258064516129025</v>
      </c>
      <c r="K76" s="4">
        <f t="shared" si="35"/>
        <v>225058.064516129</v>
      </c>
      <c r="L76" s="4">
        <f t="shared" si="36"/>
        <v>23690.322580645159</v>
      </c>
      <c r="M76" s="7">
        <f t="shared" si="37"/>
        <v>0</v>
      </c>
      <c r="N76" s="7">
        <f t="shared" si="38"/>
        <v>0</v>
      </c>
      <c r="O76" s="7">
        <f t="shared" si="39"/>
        <v>0</v>
      </c>
      <c r="P76" s="7">
        <f t="shared" si="23"/>
        <v>0</v>
      </c>
      <c r="Q76" s="9">
        <f t="shared" si="40"/>
        <v>0</v>
      </c>
      <c r="R76" s="9">
        <f t="shared" si="41"/>
        <v>0</v>
      </c>
      <c r="S76" s="9">
        <f t="shared" si="42"/>
        <v>0</v>
      </c>
      <c r="T76" s="1">
        <f t="shared" si="43"/>
        <v>0</v>
      </c>
      <c r="U76" s="9">
        <f t="shared" si="44"/>
        <v>0</v>
      </c>
      <c r="V76" s="9">
        <f t="shared" si="45"/>
        <v>0</v>
      </c>
      <c r="W76" s="1">
        <f t="shared" si="46"/>
        <v>0</v>
      </c>
      <c r="X76" s="9">
        <f t="shared" si="24"/>
        <v>0</v>
      </c>
      <c r="Y76" s="10">
        <f t="shared" si="25"/>
        <v>0</v>
      </c>
      <c r="Z76" s="10">
        <f t="shared" si="26"/>
        <v>0</v>
      </c>
      <c r="AA76" s="9">
        <f t="shared" si="27"/>
        <v>0</v>
      </c>
      <c r="AB76" s="47" t="e">
        <f t="shared" si="47"/>
        <v>#DIV/0!</v>
      </c>
      <c r="AC76" s="7">
        <f t="shared" si="48"/>
        <v>0</v>
      </c>
      <c r="AD76" s="44">
        <f t="shared" si="49"/>
        <v>0</v>
      </c>
      <c r="AE76" s="44">
        <f t="shared" si="50"/>
        <v>0</v>
      </c>
      <c r="AF76" s="44">
        <f t="shared" si="28"/>
        <v>0</v>
      </c>
      <c r="AG76" s="44">
        <f>'1 Krautuve'!AG76</f>
        <v>0</v>
      </c>
      <c r="AH76" s="61"/>
    </row>
    <row r="77" spans="2:34" s="2" customFormat="1" x14ac:dyDescent="0.25">
      <c r="B77" s="26" t="s">
        <v>60</v>
      </c>
      <c r="C77" s="6">
        <v>290</v>
      </c>
      <c r="D77" s="25">
        <f t="shared" si="52"/>
        <v>289.99999999999994</v>
      </c>
      <c r="E77" s="25">
        <f t="shared" si="31"/>
        <v>438.99999999999994</v>
      </c>
      <c r="F77" s="2">
        <f t="shared" si="32"/>
        <v>1.3553530751708429</v>
      </c>
      <c r="G77" s="3">
        <f t="shared" si="33"/>
        <v>393.05239179954447</v>
      </c>
      <c r="H77" s="3">
        <f t="shared" si="34"/>
        <v>40.660592255125287</v>
      </c>
      <c r="I77" s="3">
        <f t="shared" si="21"/>
        <v>786.10478359908893</v>
      </c>
      <c r="J77" s="3">
        <f t="shared" si="51"/>
        <v>81.321184510250575</v>
      </c>
      <c r="K77" s="4">
        <f t="shared" si="35"/>
        <v>226398.1776765376</v>
      </c>
      <c r="L77" s="4">
        <f t="shared" si="36"/>
        <v>23420.501138952164</v>
      </c>
      <c r="M77" s="7">
        <f t="shared" si="37"/>
        <v>0</v>
      </c>
      <c r="N77" s="7">
        <f t="shared" si="38"/>
        <v>0</v>
      </c>
      <c r="O77" s="7">
        <f t="shared" si="39"/>
        <v>0</v>
      </c>
      <c r="P77" s="7">
        <f t="shared" si="23"/>
        <v>0</v>
      </c>
      <c r="Q77" s="9">
        <f t="shared" si="40"/>
        <v>0</v>
      </c>
      <c r="R77" s="9">
        <f t="shared" si="41"/>
        <v>0</v>
      </c>
      <c r="S77" s="9">
        <f t="shared" si="42"/>
        <v>0</v>
      </c>
      <c r="T77" s="1">
        <f t="shared" si="43"/>
        <v>0</v>
      </c>
      <c r="U77" s="9">
        <f t="shared" si="44"/>
        <v>0</v>
      </c>
      <c r="V77" s="9">
        <f t="shared" si="45"/>
        <v>0</v>
      </c>
      <c r="W77" s="1">
        <f t="shared" si="46"/>
        <v>0</v>
      </c>
      <c r="X77" s="9">
        <f t="shared" si="24"/>
        <v>0</v>
      </c>
      <c r="Y77" s="10">
        <f t="shared" si="25"/>
        <v>0</v>
      </c>
      <c r="Z77" s="10">
        <f t="shared" si="26"/>
        <v>0</v>
      </c>
      <c r="AA77" s="9">
        <f t="shared" si="27"/>
        <v>0</v>
      </c>
      <c r="AB77" s="47" t="e">
        <f t="shared" si="47"/>
        <v>#DIV/0!</v>
      </c>
      <c r="AC77" s="7">
        <f t="shared" si="48"/>
        <v>0</v>
      </c>
      <c r="AD77" s="44">
        <f t="shared" si="49"/>
        <v>0</v>
      </c>
      <c r="AE77" s="44">
        <f t="shared" si="50"/>
        <v>0</v>
      </c>
      <c r="AF77" s="44">
        <f t="shared" si="28"/>
        <v>0</v>
      </c>
      <c r="AG77" s="44">
        <f>'1 Krautuve'!AG77</f>
        <v>0</v>
      </c>
      <c r="AH77" s="61"/>
    </row>
    <row r="78" spans="2:34" s="2" customFormat="1" x14ac:dyDescent="0.25">
      <c r="B78" s="26" t="s">
        <v>61</v>
      </c>
      <c r="C78" s="6">
        <v>295</v>
      </c>
      <c r="D78" s="25">
        <f t="shared" si="52"/>
        <v>295</v>
      </c>
      <c r="E78" s="25">
        <f t="shared" si="31"/>
        <v>444</v>
      </c>
      <c r="F78" s="2">
        <f t="shared" si="32"/>
        <v>1.3400900900900901</v>
      </c>
      <c r="G78" s="3">
        <f t="shared" si="33"/>
        <v>395.32657657657654</v>
      </c>
      <c r="H78" s="3">
        <f t="shared" si="34"/>
        <v>40.202702702702702</v>
      </c>
      <c r="I78" s="3">
        <f t="shared" si="21"/>
        <v>790.65315315315308</v>
      </c>
      <c r="J78" s="3">
        <f t="shared" si="51"/>
        <v>80.405405405405403</v>
      </c>
      <c r="K78" s="4">
        <f t="shared" si="35"/>
        <v>227708.10810810808</v>
      </c>
      <c r="L78" s="4">
        <f t="shared" si="36"/>
        <v>23156.756756756757</v>
      </c>
      <c r="M78" s="7">
        <f t="shared" si="37"/>
        <v>0</v>
      </c>
      <c r="N78" s="7">
        <f t="shared" si="38"/>
        <v>0</v>
      </c>
      <c r="O78" s="7">
        <f t="shared" si="39"/>
        <v>0</v>
      </c>
      <c r="P78" s="7">
        <f t="shared" si="23"/>
        <v>0</v>
      </c>
      <c r="Q78" s="9">
        <f t="shared" si="40"/>
        <v>0</v>
      </c>
      <c r="R78" s="9">
        <f t="shared" si="41"/>
        <v>0</v>
      </c>
      <c r="S78" s="9">
        <f t="shared" si="42"/>
        <v>0</v>
      </c>
      <c r="T78" s="1">
        <f t="shared" si="43"/>
        <v>0</v>
      </c>
      <c r="U78" s="9">
        <f t="shared" si="44"/>
        <v>0</v>
      </c>
      <c r="V78" s="9">
        <f t="shared" si="45"/>
        <v>0</v>
      </c>
      <c r="W78" s="1">
        <f t="shared" si="46"/>
        <v>0</v>
      </c>
      <c r="X78" s="9">
        <f t="shared" si="24"/>
        <v>0</v>
      </c>
      <c r="Y78" s="10">
        <f t="shared" si="25"/>
        <v>0</v>
      </c>
      <c r="Z78" s="10">
        <f t="shared" si="26"/>
        <v>0</v>
      </c>
      <c r="AA78" s="9">
        <f t="shared" si="27"/>
        <v>0</v>
      </c>
      <c r="AB78" s="47" t="e">
        <f t="shared" si="47"/>
        <v>#DIV/0!</v>
      </c>
      <c r="AC78" s="7">
        <f t="shared" si="48"/>
        <v>0</v>
      </c>
      <c r="AD78" s="44">
        <f t="shared" si="49"/>
        <v>0</v>
      </c>
      <c r="AE78" s="44">
        <f t="shared" si="50"/>
        <v>0</v>
      </c>
      <c r="AF78" s="44">
        <f t="shared" si="28"/>
        <v>0</v>
      </c>
      <c r="AG78" s="44">
        <f>'1 Krautuve'!AG78</f>
        <v>0</v>
      </c>
      <c r="AH78" s="61"/>
    </row>
    <row r="79" spans="2:34" s="2" customFormat="1" x14ac:dyDescent="0.25">
      <c r="B79" s="26" t="s">
        <v>62</v>
      </c>
      <c r="C79" s="6">
        <v>300</v>
      </c>
      <c r="D79" s="25">
        <f t="shared" si="52"/>
        <v>300</v>
      </c>
      <c r="E79" s="25">
        <f t="shared" si="31"/>
        <v>449</v>
      </c>
      <c r="F79" s="2">
        <f t="shared" si="32"/>
        <v>1.3251670378619154</v>
      </c>
      <c r="G79" s="3">
        <f t="shared" si="33"/>
        <v>397.55011135857461</v>
      </c>
      <c r="H79" s="3">
        <f t="shared" si="34"/>
        <v>39.755011135857458</v>
      </c>
      <c r="I79" s="3">
        <f t="shared" si="21"/>
        <v>795.10022271714922</v>
      </c>
      <c r="J79" s="3">
        <f t="shared" si="51"/>
        <v>79.510022271714917</v>
      </c>
      <c r="K79" s="4">
        <f t="shared" si="35"/>
        <v>228988.86414253898</v>
      </c>
      <c r="L79" s="4">
        <f t="shared" si="36"/>
        <v>22898.886414253895</v>
      </c>
      <c r="M79" s="7">
        <f t="shared" si="37"/>
        <v>0</v>
      </c>
      <c r="N79" s="7">
        <f t="shared" si="38"/>
        <v>0</v>
      </c>
      <c r="O79" s="7">
        <f t="shared" si="39"/>
        <v>0</v>
      </c>
      <c r="P79" s="7">
        <f t="shared" si="23"/>
        <v>0</v>
      </c>
      <c r="Q79" s="9">
        <f t="shared" si="40"/>
        <v>0</v>
      </c>
      <c r="R79" s="9">
        <f t="shared" si="41"/>
        <v>0</v>
      </c>
      <c r="S79" s="9">
        <f t="shared" si="42"/>
        <v>0</v>
      </c>
      <c r="T79" s="1">
        <f t="shared" si="43"/>
        <v>0</v>
      </c>
      <c r="U79" s="9">
        <f t="shared" si="44"/>
        <v>0</v>
      </c>
      <c r="V79" s="9">
        <f t="shared" si="45"/>
        <v>0</v>
      </c>
      <c r="W79" s="1">
        <f t="shared" si="46"/>
        <v>0</v>
      </c>
      <c r="X79" s="9">
        <f t="shared" si="24"/>
        <v>0</v>
      </c>
      <c r="Y79" s="10">
        <f t="shared" si="25"/>
        <v>0</v>
      </c>
      <c r="Z79" s="10">
        <f t="shared" si="26"/>
        <v>0</v>
      </c>
      <c r="AA79" s="9">
        <f t="shared" si="27"/>
        <v>0</v>
      </c>
      <c r="AB79" s="47" t="e">
        <f t="shared" si="47"/>
        <v>#DIV/0!</v>
      </c>
      <c r="AC79" s="7">
        <f t="shared" si="48"/>
        <v>0</v>
      </c>
      <c r="AD79" s="44">
        <f t="shared" si="49"/>
        <v>0</v>
      </c>
      <c r="AE79" s="44">
        <f t="shared" si="50"/>
        <v>0</v>
      </c>
      <c r="AF79" s="44">
        <f t="shared" si="28"/>
        <v>0</v>
      </c>
      <c r="AG79" s="44">
        <f>'1 Krautuve'!AG79</f>
        <v>0</v>
      </c>
      <c r="AH79" s="61"/>
    </row>
    <row r="80" spans="2:34" s="2" customFormat="1" x14ac:dyDescent="0.25">
      <c r="B80" s="26" t="s">
        <v>63</v>
      </c>
      <c r="C80" s="6">
        <v>305</v>
      </c>
      <c r="D80" s="25">
        <f t="shared" si="52"/>
        <v>304.99999999999994</v>
      </c>
      <c r="E80" s="25">
        <f t="shared" si="31"/>
        <v>453.99999999999994</v>
      </c>
      <c r="F80" s="2">
        <f t="shared" si="32"/>
        <v>1.3105726872246697</v>
      </c>
      <c r="G80" s="3">
        <f t="shared" si="33"/>
        <v>399.72466960352426</v>
      </c>
      <c r="H80" s="3">
        <f t="shared" si="34"/>
        <v>39.317180616740089</v>
      </c>
      <c r="I80" s="3">
        <f t="shared" si="21"/>
        <v>799.44933920704852</v>
      </c>
      <c r="J80" s="3">
        <f t="shared" si="51"/>
        <v>78.634361233480178</v>
      </c>
      <c r="K80" s="4">
        <f t="shared" si="35"/>
        <v>230241.40969162999</v>
      </c>
      <c r="L80" s="4">
        <f t="shared" si="36"/>
        <v>22646.69603524229</v>
      </c>
      <c r="M80" s="7">
        <f t="shared" si="37"/>
        <v>0</v>
      </c>
      <c r="N80" s="7">
        <f t="shared" si="38"/>
        <v>0</v>
      </c>
      <c r="O80" s="7">
        <f t="shared" si="39"/>
        <v>0</v>
      </c>
      <c r="P80" s="7">
        <f t="shared" si="23"/>
        <v>0</v>
      </c>
      <c r="Q80" s="9">
        <f t="shared" si="40"/>
        <v>0</v>
      </c>
      <c r="R80" s="9">
        <f t="shared" si="41"/>
        <v>0</v>
      </c>
      <c r="S80" s="9">
        <f t="shared" si="42"/>
        <v>0</v>
      </c>
      <c r="T80" s="1">
        <f t="shared" si="43"/>
        <v>0</v>
      </c>
      <c r="U80" s="9">
        <f t="shared" si="44"/>
        <v>0</v>
      </c>
      <c r="V80" s="9">
        <f t="shared" si="45"/>
        <v>0</v>
      </c>
      <c r="W80" s="1">
        <f t="shared" si="46"/>
        <v>0</v>
      </c>
      <c r="X80" s="9">
        <f t="shared" si="24"/>
        <v>0</v>
      </c>
      <c r="Y80" s="10">
        <f t="shared" si="25"/>
        <v>0</v>
      </c>
      <c r="Z80" s="10">
        <f t="shared" si="26"/>
        <v>0</v>
      </c>
      <c r="AA80" s="9">
        <f t="shared" si="27"/>
        <v>0</v>
      </c>
      <c r="AB80" s="47" t="e">
        <f t="shared" si="47"/>
        <v>#DIV/0!</v>
      </c>
      <c r="AC80" s="7">
        <f t="shared" si="48"/>
        <v>0</v>
      </c>
      <c r="AD80" s="44">
        <f t="shared" si="49"/>
        <v>0</v>
      </c>
      <c r="AE80" s="44">
        <f t="shared" si="50"/>
        <v>0</v>
      </c>
      <c r="AF80" s="44">
        <f t="shared" si="28"/>
        <v>0</v>
      </c>
      <c r="AG80" s="44">
        <f>'1 Krautuve'!AG80</f>
        <v>0</v>
      </c>
      <c r="AH80" s="61"/>
    </row>
    <row r="81" spans="2:34" s="2" customFormat="1" x14ac:dyDescent="0.25">
      <c r="B81" s="26" t="s">
        <v>64</v>
      </c>
      <c r="C81" s="6">
        <v>310</v>
      </c>
      <c r="D81" s="25">
        <f t="shared" si="52"/>
        <v>310</v>
      </c>
      <c r="E81" s="25">
        <f t="shared" si="31"/>
        <v>459</v>
      </c>
      <c r="F81" s="2">
        <f t="shared" si="32"/>
        <v>1.2962962962962963</v>
      </c>
      <c r="G81" s="3">
        <f t="shared" si="33"/>
        <v>401.85185185185185</v>
      </c>
      <c r="H81" s="3">
        <f t="shared" si="34"/>
        <v>38.888888888888886</v>
      </c>
      <c r="I81" s="3">
        <f t="shared" si="21"/>
        <v>803.7037037037037</v>
      </c>
      <c r="J81" s="3">
        <f t="shared" si="51"/>
        <v>77.777777777777771</v>
      </c>
      <c r="K81" s="4">
        <f t="shared" si="35"/>
        <v>231466.66666666666</v>
      </c>
      <c r="L81" s="4">
        <f t="shared" si="36"/>
        <v>22400</v>
      </c>
      <c r="M81" s="7">
        <f t="shared" si="37"/>
        <v>0</v>
      </c>
      <c r="N81" s="7">
        <f t="shared" si="38"/>
        <v>0</v>
      </c>
      <c r="O81" s="7">
        <f t="shared" si="39"/>
        <v>0</v>
      </c>
      <c r="P81" s="7">
        <f t="shared" si="23"/>
        <v>0</v>
      </c>
      <c r="Q81" s="9">
        <f t="shared" si="40"/>
        <v>0</v>
      </c>
      <c r="R81" s="9">
        <f t="shared" si="41"/>
        <v>0</v>
      </c>
      <c r="S81" s="9">
        <f t="shared" si="42"/>
        <v>0</v>
      </c>
      <c r="T81" s="1">
        <f t="shared" si="43"/>
        <v>0</v>
      </c>
      <c r="U81" s="9">
        <f t="shared" si="44"/>
        <v>0</v>
      </c>
      <c r="V81" s="9">
        <f t="shared" si="45"/>
        <v>0</v>
      </c>
      <c r="W81" s="1">
        <f t="shared" si="46"/>
        <v>0</v>
      </c>
      <c r="X81" s="9">
        <f t="shared" si="24"/>
        <v>0</v>
      </c>
      <c r="Y81" s="10">
        <f t="shared" si="25"/>
        <v>0</v>
      </c>
      <c r="Z81" s="10">
        <f t="shared" si="26"/>
        <v>0</v>
      </c>
      <c r="AA81" s="9">
        <f t="shared" si="27"/>
        <v>0</v>
      </c>
      <c r="AB81" s="47" t="e">
        <f t="shared" si="47"/>
        <v>#DIV/0!</v>
      </c>
      <c r="AC81" s="7">
        <f t="shared" si="48"/>
        <v>0</v>
      </c>
      <c r="AD81" s="44">
        <f t="shared" si="49"/>
        <v>0</v>
      </c>
      <c r="AE81" s="44">
        <f t="shared" si="50"/>
        <v>0</v>
      </c>
      <c r="AF81" s="44">
        <f t="shared" si="28"/>
        <v>0</v>
      </c>
      <c r="AG81" s="44">
        <f>'1 Krautuve'!AG81</f>
        <v>0</v>
      </c>
      <c r="AH81" s="61"/>
    </row>
    <row r="82" spans="2:34" x14ac:dyDescent="0.25">
      <c r="B82" s="26" t="s">
        <v>65</v>
      </c>
      <c r="C82" s="6">
        <v>315</v>
      </c>
      <c r="D82" s="25">
        <f t="shared" si="52"/>
        <v>315</v>
      </c>
      <c r="E82" s="25">
        <f t="shared" si="31"/>
        <v>464</v>
      </c>
      <c r="F82" s="2">
        <f t="shared" si="32"/>
        <v>1.2823275862068966</v>
      </c>
      <c r="G82" s="3">
        <f t="shared" si="33"/>
        <v>403.93318965517244</v>
      </c>
      <c r="H82" s="3">
        <f t="shared" si="34"/>
        <v>38.469827586206897</v>
      </c>
      <c r="I82" s="3">
        <f t="shared" si="21"/>
        <v>807.86637931034488</v>
      </c>
      <c r="J82" s="3">
        <f t="shared" si="51"/>
        <v>76.939655172413794</v>
      </c>
      <c r="K82" s="4">
        <f t="shared" si="35"/>
        <v>232665.51724137933</v>
      </c>
      <c r="L82" s="4">
        <f t="shared" si="36"/>
        <v>22158.620689655174</v>
      </c>
      <c r="M82" s="7">
        <f t="shared" si="37"/>
        <v>0</v>
      </c>
      <c r="N82" s="7">
        <f t="shared" si="38"/>
        <v>0</v>
      </c>
      <c r="O82" s="7">
        <f t="shared" si="39"/>
        <v>0</v>
      </c>
      <c r="P82" s="7">
        <f t="shared" si="23"/>
        <v>0</v>
      </c>
      <c r="Q82" s="9">
        <f t="shared" si="40"/>
        <v>0</v>
      </c>
      <c r="R82" s="9">
        <f t="shared" si="41"/>
        <v>0</v>
      </c>
      <c r="S82" s="9">
        <f t="shared" si="42"/>
        <v>0</v>
      </c>
      <c r="T82" s="1">
        <f t="shared" si="43"/>
        <v>0</v>
      </c>
      <c r="U82" s="9">
        <f t="shared" si="44"/>
        <v>0</v>
      </c>
      <c r="V82" s="9">
        <f t="shared" si="45"/>
        <v>0</v>
      </c>
      <c r="W82" s="1">
        <f t="shared" si="46"/>
        <v>0</v>
      </c>
      <c r="X82" s="9">
        <f t="shared" si="24"/>
        <v>0</v>
      </c>
      <c r="Y82" s="10">
        <f t="shared" si="25"/>
        <v>0</v>
      </c>
      <c r="Z82" s="10">
        <f t="shared" si="26"/>
        <v>0</v>
      </c>
      <c r="AA82" s="9">
        <f t="shared" si="27"/>
        <v>0</v>
      </c>
      <c r="AB82" s="47" t="e">
        <f t="shared" si="47"/>
        <v>#DIV/0!</v>
      </c>
      <c r="AC82" s="7">
        <f t="shared" si="48"/>
        <v>0</v>
      </c>
      <c r="AD82" s="44">
        <f t="shared" si="49"/>
        <v>0</v>
      </c>
      <c r="AE82" s="44">
        <f t="shared" si="50"/>
        <v>0</v>
      </c>
      <c r="AF82" s="44">
        <f t="shared" si="28"/>
        <v>0</v>
      </c>
      <c r="AG82" s="44">
        <f>'1 Krautuve'!AG82</f>
        <v>0</v>
      </c>
      <c r="AH82" s="61"/>
    </row>
    <row r="83" spans="2:34" x14ac:dyDescent="0.25">
      <c r="B83" s="26" t="s">
        <v>66</v>
      </c>
      <c r="C83" s="6">
        <v>320</v>
      </c>
      <c r="D83" s="25">
        <f t="shared" si="52"/>
        <v>320</v>
      </c>
      <c r="E83" s="25">
        <f t="shared" si="31"/>
        <v>469</v>
      </c>
      <c r="F83" s="2">
        <f t="shared" si="32"/>
        <v>1.2686567164179106</v>
      </c>
      <c r="G83" s="3">
        <f t="shared" si="33"/>
        <v>405.97014925373139</v>
      </c>
      <c r="H83" s="3">
        <f t="shared" si="34"/>
        <v>38.059701492537314</v>
      </c>
      <c r="I83" s="3">
        <f t="shared" si="21"/>
        <v>811.94029850746278</v>
      </c>
      <c r="J83" s="3">
        <f t="shared" si="51"/>
        <v>76.119402985074629</v>
      </c>
      <c r="K83" s="4">
        <f t="shared" si="35"/>
        <v>233838.80597014929</v>
      </c>
      <c r="L83" s="4">
        <f t="shared" si="36"/>
        <v>21922.388059701494</v>
      </c>
      <c r="M83" s="7">
        <f t="shared" si="37"/>
        <v>0</v>
      </c>
      <c r="N83" s="7">
        <f t="shared" si="38"/>
        <v>0</v>
      </c>
      <c r="O83" s="7">
        <f t="shared" si="39"/>
        <v>0</v>
      </c>
      <c r="P83" s="7">
        <f t="shared" si="23"/>
        <v>0</v>
      </c>
      <c r="Q83" s="9">
        <f t="shared" si="40"/>
        <v>0</v>
      </c>
      <c r="R83" s="9">
        <f t="shared" si="41"/>
        <v>0</v>
      </c>
      <c r="S83" s="9">
        <f t="shared" si="42"/>
        <v>0</v>
      </c>
      <c r="T83" s="1">
        <f t="shared" si="43"/>
        <v>0</v>
      </c>
      <c r="U83" s="9">
        <f t="shared" si="44"/>
        <v>0</v>
      </c>
      <c r="V83" s="9">
        <f t="shared" si="45"/>
        <v>0</v>
      </c>
      <c r="W83" s="1">
        <f t="shared" si="46"/>
        <v>0</v>
      </c>
      <c r="X83" s="9">
        <f t="shared" si="24"/>
        <v>0</v>
      </c>
      <c r="Y83" s="10">
        <f t="shared" si="25"/>
        <v>0</v>
      </c>
      <c r="Z83" s="10">
        <f t="shared" si="26"/>
        <v>0</v>
      </c>
      <c r="AA83" s="9">
        <f t="shared" si="27"/>
        <v>0</v>
      </c>
      <c r="AB83" s="47" t="e">
        <f t="shared" si="47"/>
        <v>#DIV/0!</v>
      </c>
      <c r="AC83" s="7">
        <f t="shared" si="48"/>
        <v>0</v>
      </c>
      <c r="AD83" s="44">
        <f t="shared" si="49"/>
        <v>0</v>
      </c>
      <c r="AE83" s="44">
        <f t="shared" si="50"/>
        <v>0</v>
      </c>
      <c r="AF83" s="44">
        <f t="shared" si="28"/>
        <v>0</v>
      </c>
      <c r="AG83" s="44">
        <f>'1 Krautuve'!AG83</f>
        <v>0</v>
      </c>
      <c r="AH83" s="61"/>
    </row>
    <row r="84" spans="2:34" x14ac:dyDescent="0.25">
      <c r="B84" s="26" t="s">
        <v>67</v>
      </c>
      <c r="C84" s="6">
        <v>325</v>
      </c>
      <c r="D84" s="25">
        <f t="shared" si="52"/>
        <v>325.00000000000006</v>
      </c>
      <c r="E84" s="25">
        <f t="shared" ref="E84:E115" si="53">D84+$D$7+$D$8</f>
        <v>474.00000000000006</v>
      </c>
      <c r="F84" s="2">
        <f t="shared" ref="F84:F115" si="54">($D$10-$D$9-$D$12)/E84</f>
        <v>1.2552742616033754</v>
      </c>
      <c r="G84" s="3">
        <f t="shared" ref="G84:G115" si="55">C84*F84</f>
        <v>407.96413502109704</v>
      </c>
      <c r="H84" s="3">
        <f t="shared" ref="H84:H115" si="56">F84*$D$16</f>
        <v>37.658227848101262</v>
      </c>
      <c r="I84" s="3">
        <f t="shared" si="21"/>
        <v>815.92827004219407</v>
      </c>
      <c r="J84" s="3">
        <f t="shared" si="51"/>
        <v>75.316455696202524</v>
      </c>
      <c r="K84" s="4">
        <f t="shared" ref="K84:K115" si="57">I84*$D$14</f>
        <v>234987.34177215188</v>
      </c>
      <c r="L84" s="4">
        <f t="shared" ref="L84:L115" si="58">J84*$D$14</f>
        <v>21691.139240506327</v>
      </c>
      <c r="M84" s="7">
        <f t="shared" ref="M84:M115" si="59">K84*$W$16</f>
        <v>0</v>
      </c>
      <c r="N84" s="7">
        <f t="shared" ref="N84:N115" si="60">$W$11</f>
        <v>0</v>
      </c>
      <c r="O84" s="7">
        <f t="shared" ref="O84:O115" si="61">((L84/$D$16)*($D$7+$D$8))/60*$K$16</f>
        <v>0</v>
      </c>
      <c r="P84" s="7">
        <f t="shared" si="23"/>
        <v>0</v>
      </c>
      <c r="Q84" s="9">
        <f t="shared" ref="Q84:Q115" si="62">ROUND($K$12/100*K84*$K$10,2)</f>
        <v>0</v>
      </c>
      <c r="R84" s="9">
        <f t="shared" ref="R84:R115" si="63">K84*$K$4</f>
        <v>0</v>
      </c>
      <c r="S84" s="9">
        <f t="shared" ref="S84:S115" si="64">K84*$K$5</f>
        <v>0</v>
      </c>
      <c r="T84" s="1">
        <f t="shared" ref="T84:T115" si="65">$K$6</f>
        <v>0</v>
      </c>
      <c r="U84" s="9">
        <f t="shared" ref="U84:U115" si="66">$K$7</f>
        <v>0</v>
      </c>
      <c r="V84" s="9">
        <f t="shared" ref="V84:V115" si="67">$K$8</f>
        <v>0</v>
      </c>
      <c r="W84" s="1">
        <f t="shared" ref="W84:W115" si="68">$K$9</f>
        <v>0</v>
      </c>
      <c r="X84" s="9">
        <f t="shared" si="24"/>
        <v>0</v>
      </c>
      <c r="Y84" s="10">
        <f t="shared" si="25"/>
        <v>0</v>
      </c>
      <c r="Z84" s="10">
        <f t="shared" si="26"/>
        <v>0</v>
      </c>
      <c r="AA84" s="9">
        <f t="shared" si="27"/>
        <v>0</v>
      </c>
      <c r="AB84" s="47" t="e">
        <f t="shared" ref="AB84:AB115" si="69">AA84/X84</f>
        <v>#DIV/0!</v>
      </c>
      <c r="AC84" s="7">
        <f t="shared" ref="AC84:AC115" si="70">X84+AA84</f>
        <v>0</v>
      </c>
      <c r="AD84" s="44">
        <f t="shared" ref="AD84:AD115" si="71">AC84/K84</f>
        <v>0</v>
      </c>
      <c r="AE84" s="44">
        <f t="shared" ref="AE84:AE115" si="72">AC84/L84</f>
        <v>0</v>
      </c>
      <c r="AF84" s="44">
        <f t="shared" si="28"/>
        <v>0</v>
      </c>
      <c r="AG84" s="44">
        <f>'1 Krautuve'!AG84</f>
        <v>0</v>
      </c>
      <c r="AH84" s="61"/>
    </row>
    <row r="85" spans="2:34" x14ac:dyDescent="0.25">
      <c r="B85" s="26" t="s">
        <v>68</v>
      </c>
      <c r="C85" s="6">
        <v>330</v>
      </c>
      <c r="D85" s="25">
        <f t="shared" si="52"/>
        <v>330</v>
      </c>
      <c r="E85" s="25">
        <f t="shared" si="53"/>
        <v>479</v>
      </c>
      <c r="F85" s="2">
        <f t="shared" si="54"/>
        <v>1.2421711899791232</v>
      </c>
      <c r="G85" s="3">
        <f t="shared" si="55"/>
        <v>409.91649269311068</v>
      </c>
      <c r="H85" s="3">
        <f t="shared" si="56"/>
        <v>37.265135699373694</v>
      </c>
      <c r="I85" s="3">
        <f t="shared" ref="I85:I139" si="73">G85*2</f>
        <v>819.83298538622137</v>
      </c>
      <c r="J85" s="3">
        <f t="shared" ref="J85:J116" si="74">H85*2</f>
        <v>74.530271398747388</v>
      </c>
      <c r="K85" s="4">
        <f t="shared" si="57"/>
        <v>236111.89979123176</v>
      </c>
      <c r="L85" s="4">
        <f t="shared" si="58"/>
        <v>21464.718162839246</v>
      </c>
      <c r="M85" s="7">
        <f t="shared" si="59"/>
        <v>0</v>
      </c>
      <c r="N85" s="7">
        <f t="shared" si="60"/>
        <v>0</v>
      </c>
      <c r="O85" s="7">
        <f t="shared" si="61"/>
        <v>0</v>
      </c>
      <c r="P85" s="7">
        <f t="shared" ref="P85:P139" si="75">M85+N85+O85</f>
        <v>0</v>
      </c>
      <c r="Q85" s="9">
        <f t="shared" si="62"/>
        <v>0</v>
      </c>
      <c r="R85" s="9">
        <f t="shared" si="63"/>
        <v>0</v>
      </c>
      <c r="S85" s="9">
        <f t="shared" si="64"/>
        <v>0</v>
      </c>
      <c r="T85" s="1">
        <f t="shared" si="65"/>
        <v>0</v>
      </c>
      <c r="U85" s="9">
        <f t="shared" si="66"/>
        <v>0</v>
      </c>
      <c r="V85" s="9">
        <f t="shared" si="67"/>
        <v>0</v>
      </c>
      <c r="W85" s="1">
        <f t="shared" si="68"/>
        <v>0</v>
      </c>
      <c r="X85" s="9">
        <f t="shared" ref="X85:X139" si="76">SUM(P85:W85)</f>
        <v>0</v>
      </c>
      <c r="Y85" s="10">
        <f t="shared" ref="Y85:Y139" si="77">X85/K85</f>
        <v>0</v>
      </c>
      <c r="Z85" s="10">
        <f t="shared" ref="Z85:Z139" si="78">X85/L85</f>
        <v>0</v>
      </c>
      <c r="AA85" s="9">
        <f t="shared" ref="AA85:AA139" si="79">$K$17</f>
        <v>0</v>
      </c>
      <c r="AB85" s="47" t="e">
        <f t="shared" si="69"/>
        <v>#DIV/0!</v>
      </c>
      <c r="AC85" s="7">
        <f t="shared" si="70"/>
        <v>0</v>
      </c>
      <c r="AD85" s="44">
        <f t="shared" si="71"/>
        <v>0</v>
      </c>
      <c r="AE85" s="44">
        <f t="shared" si="72"/>
        <v>0</v>
      </c>
      <c r="AF85" s="44">
        <f t="shared" ref="AF85:AF139" si="80">((AD85*C85)-($D$16*AG85))/C85</f>
        <v>0</v>
      </c>
      <c r="AG85" s="44">
        <f>'1 Krautuve'!AG85</f>
        <v>0</v>
      </c>
      <c r="AH85" s="61"/>
    </row>
    <row r="86" spans="2:34" x14ac:dyDescent="0.25">
      <c r="B86" s="26" t="s">
        <v>69</v>
      </c>
      <c r="C86" s="6">
        <v>335</v>
      </c>
      <c r="D86" s="25">
        <f t="shared" si="52"/>
        <v>334.99999999999994</v>
      </c>
      <c r="E86" s="25">
        <f t="shared" si="53"/>
        <v>483.99999999999994</v>
      </c>
      <c r="F86" s="2">
        <f t="shared" si="54"/>
        <v>1.2293388429752068</v>
      </c>
      <c r="G86" s="3">
        <f t="shared" si="55"/>
        <v>411.82851239669429</v>
      </c>
      <c r="H86" s="3">
        <f t="shared" si="56"/>
        <v>36.880165289256205</v>
      </c>
      <c r="I86" s="3">
        <f t="shared" si="73"/>
        <v>823.65702479338859</v>
      </c>
      <c r="J86" s="3">
        <f t="shared" si="74"/>
        <v>73.760330578512409</v>
      </c>
      <c r="K86" s="4">
        <f t="shared" si="57"/>
        <v>237213.22314049592</v>
      </c>
      <c r="L86" s="4">
        <f t="shared" si="58"/>
        <v>21242.975206611573</v>
      </c>
      <c r="M86" s="7">
        <f t="shared" si="59"/>
        <v>0</v>
      </c>
      <c r="N86" s="7">
        <f t="shared" si="60"/>
        <v>0</v>
      </c>
      <c r="O86" s="7">
        <f t="shared" si="61"/>
        <v>0</v>
      </c>
      <c r="P86" s="7">
        <f t="shared" si="75"/>
        <v>0</v>
      </c>
      <c r="Q86" s="9">
        <f t="shared" si="62"/>
        <v>0</v>
      </c>
      <c r="R86" s="9">
        <f t="shared" si="63"/>
        <v>0</v>
      </c>
      <c r="S86" s="9">
        <f t="shared" si="64"/>
        <v>0</v>
      </c>
      <c r="T86" s="1">
        <f t="shared" si="65"/>
        <v>0</v>
      </c>
      <c r="U86" s="9">
        <f t="shared" si="66"/>
        <v>0</v>
      </c>
      <c r="V86" s="9">
        <f t="shared" si="67"/>
        <v>0</v>
      </c>
      <c r="W86" s="1">
        <f t="shared" si="68"/>
        <v>0</v>
      </c>
      <c r="X86" s="9">
        <f t="shared" si="76"/>
        <v>0</v>
      </c>
      <c r="Y86" s="10">
        <f t="shared" si="77"/>
        <v>0</v>
      </c>
      <c r="Z86" s="10">
        <f t="shared" si="78"/>
        <v>0</v>
      </c>
      <c r="AA86" s="9">
        <f t="shared" si="79"/>
        <v>0</v>
      </c>
      <c r="AB86" s="47" t="e">
        <f t="shared" si="69"/>
        <v>#DIV/0!</v>
      </c>
      <c r="AC86" s="7">
        <f t="shared" si="70"/>
        <v>0</v>
      </c>
      <c r="AD86" s="44">
        <f t="shared" si="71"/>
        <v>0</v>
      </c>
      <c r="AE86" s="44">
        <f t="shared" si="72"/>
        <v>0</v>
      </c>
      <c r="AF86" s="44">
        <f t="shared" si="80"/>
        <v>0</v>
      </c>
      <c r="AG86" s="44">
        <f>'1 Krautuve'!AG86</f>
        <v>0</v>
      </c>
      <c r="AH86" s="61"/>
    </row>
    <row r="87" spans="2:34" x14ac:dyDescent="0.25">
      <c r="B87" s="26" t="s">
        <v>70</v>
      </c>
      <c r="C87" s="6">
        <v>340</v>
      </c>
      <c r="D87" s="25">
        <f t="shared" si="52"/>
        <v>340.00000000000006</v>
      </c>
      <c r="E87" s="25">
        <f t="shared" si="53"/>
        <v>489.00000000000006</v>
      </c>
      <c r="F87" s="2">
        <f t="shared" si="54"/>
        <v>1.2167689161554192</v>
      </c>
      <c r="G87" s="3">
        <f t="shared" si="55"/>
        <v>413.70143149284252</v>
      </c>
      <c r="H87" s="3">
        <f t="shared" si="56"/>
        <v>36.503067484662573</v>
      </c>
      <c r="I87" s="3">
        <f t="shared" si="73"/>
        <v>827.40286298568503</v>
      </c>
      <c r="J87" s="3">
        <f t="shared" si="74"/>
        <v>73.006134969325146</v>
      </c>
      <c r="K87" s="4">
        <f t="shared" si="57"/>
        <v>238292.02453987728</v>
      </c>
      <c r="L87" s="4">
        <f t="shared" si="58"/>
        <v>21025.766871165641</v>
      </c>
      <c r="M87" s="7">
        <f t="shared" si="59"/>
        <v>0</v>
      </c>
      <c r="N87" s="7">
        <f t="shared" si="60"/>
        <v>0</v>
      </c>
      <c r="O87" s="7">
        <f t="shared" si="61"/>
        <v>0</v>
      </c>
      <c r="P87" s="7">
        <f t="shared" si="75"/>
        <v>0</v>
      </c>
      <c r="Q87" s="9">
        <f t="shared" si="62"/>
        <v>0</v>
      </c>
      <c r="R87" s="9">
        <f t="shared" si="63"/>
        <v>0</v>
      </c>
      <c r="S87" s="9">
        <f t="shared" si="64"/>
        <v>0</v>
      </c>
      <c r="T87" s="1">
        <f t="shared" si="65"/>
        <v>0</v>
      </c>
      <c r="U87" s="9">
        <f t="shared" si="66"/>
        <v>0</v>
      </c>
      <c r="V87" s="9">
        <f t="shared" si="67"/>
        <v>0</v>
      </c>
      <c r="W87" s="1">
        <f t="shared" si="68"/>
        <v>0</v>
      </c>
      <c r="X87" s="9">
        <f t="shared" si="76"/>
        <v>0</v>
      </c>
      <c r="Y87" s="10">
        <f t="shared" si="77"/>
        <v>0</v>
      </c>
      <c r="Z87" s="10">
        <f t="shared" si="78"/>
        <v>0</v>
      </c>
      <c r="AA87" s="9">
        <f t="shared" si="79"/>
        <v>0</v>
      </c>
      <c r="AB87" s="47" t="e">
        <f t="shared" si="69"/>
        <v>#DIV/0!</v>
      </c>
      <c r="AC87" s="7">
        <f t="shared" si="70"/>
        <v>0</v>
      </c>
      <c r="AD87" s="44">
        <f t="shared" si="71"/>
        <v>0</v>
      </c>
      <c r="AE87" s="44">
        <f t="shared" si="72"/>
        <v>0</v>
      </c>
      <c r="AF87" s="44">
        <f t="shared" si="80"/>
        <v>0</v>
      </c>
      <c r="AG87" s="44">
        <f>'1 Krautuve'!AG87</f>
        <v>0</v>
      </c>
      <c r="AH87" s="61"/>
    </row>
    <row r="88" spans="2:34" x14ac:dyDescent="0.25">
      <c r="B88" s="26" t="s">
        <v>71</v>
      </c>
      <c r="C88" s="6">
        <v>345</v>
      </c>
      <c r="D88" s="25">
        <f t="shared" si="52"/>
        <v>345</v>
      </c>
      <c r="E88" s="25">
        <f t="shared" si="53"/>
        <v>494</v>
      </c>
      <c r="F88" s="2">
        <f t="shared" si="54"/>
        <v>1.2044534412955465</v>
      </c>
      <c r="G88" s="3">
        <f t="shared" si="55"/>
        <v>415.53643724696354</v>
      </c>
      <c r="H88" s="3">
        <f t="shared" si="56"/>
        <v>36.133603238866399</v>
      </c>
      <c r="I88" s="3">
        <f t="shared" si="73"/>
        <v>831.07287449392709</v>
      </c>
      <c r="J88" s="3">
        <f t="shared" si="74"/>
        <v>72.267206477732799</v>
      </c>
      <c r="K88" s="4">
        <f t="shared" si="57"/>
        <v>239348.987854251</v>
      </c>
      <c r="L88" s="4">
        <f t="shared" si="58"/>
        <v>20812.955465587045</v>
      </c>
      <c r="M88" s="7">
        <f t="shared" si="59"/>
        <v>0</v>
      </c>
      <c r="N88" s="7">
        <f t="shared" si="60"/>
        <v>0</v>
      </c>
      <c r="O88" s="7">
        <f t="shared" si="61"/>
        <v>0</v>
      </c>
      <c r="P88" s="7">
        <f t="shared" si="75"/>
        <v>0</v>
      </c>
      <c r="Q88" s="9">
        <f t="shared" si="62"/>
        <v>0</v>
      </c>
      <c r="R88" s="9">
        <f t="shared" si="63"/>
        <v>0</v>
      </c>
      <c r="S88" s="9">
        <f t="shared" si="64"/>
        <v>0</v>
      </c>
      <c r="T88" s="1">
        <f t="shared" si="65"/>
        <v>0</v>
      </c>
      <c r="U88" s="9">
        <f t="shared" si="66"/>
        <v>0</v>
      </c>
      <c r="V88" s="9">
        <f t="shared" si="67"/>
        <v>0</v>
      </c>
      <c r="W88" s="1">
        <f t="shared" si="68"/>
        <v>0</v>
      </c>
      <c r="X88" s="9">
        <f t="shared" si="76"/>
        <v>0</v>
      </c>
      <c r="Y88" s="10">
        <f t="shared" si="77"/>
        <v>0</v>
      </c>
      <c r="Z88" s="10">
        <f t="shared" si="78"/>
        <v>0</v>
      </c>
      <c r="AA88" s="9">
        <f t="shared" si="79"/>
        <v>0</v>
      </c>
      <c r="AB88" s="47" t="e">
        <f t="shared" si="69"/>
        <v>#DIV/0!</v>
      </c>
      <c r="AC88" s="7">
        <f t="shared" si="70"/>
        <v>0</v>
      </c>
      <c r="AD88" s="44">
        <f t="shared" si="71"/>
        <v>0</v>
      </c>
      <c r="AE88" s="44">
        <f t="shared" si="72"/>
        <v>0</v>
      </c>
      <c r="AF88" s="44">
        <f t="shared" si="80"/>
        <v>0</v>
      </c>
      <c r="AG88" s="44">
        <f>'1 Krautuve'!AG88</f>
        <v>0</v>
      </c>
      <c r="AH88" s="61"/>
    </row>
    <row r="89" spans="2:34" x14ac:dyDescent="0.25">
      <c r="B89" s="26" t="s">
        <v>72</v>
      </c>
      <c r="C89" s="6">
        <v>350</v>
      </c>
      <c r="D89" s="25">
        <f t="shared" si="52"/>
        <v>350</v>
      </c>
      <c r="E89" s="25">
        <f t="shared" si="53"/>
        <v>499</v>
      </c>
      <c r="F89" s="2">
        <f t="shared" si="54"/>
        <v>1.1923847695390781</v>
      </c>
      <c r="G89" s="3">
        <f t="shared" si="55"/>
        <v>417.33466933867737</v>
      </c>
      <c r="H89" s="3">
        <f t="shared" si="56"/>
        <v>35.771543086172343</v>
      </c>
      <c r="I89" s="3">
        <f t="shared" si="73"/>
        <v>834.66933867735474</v>
      </c>
      <c r="J89" s="3">
        <f t="shared" si="74"/>
        <v>71.543086172344687</v>
      </c>
      <c r="K89" s="4">
        <f t="shared" si="57"/>
        <v>240384.76953907817</v>
      </c>
      <c r="L89" s="4">
        <f t="shared" si="58"/>
        <v>20604.408817635271</v>
      </c>
      <c r="M89" s="7">
        <f t="shared" si="59"/>
        <v>0</v>
      </c>
      <c r="N89" s="7">
        <f t="shared" si="60"/>
        <v>0</v>
      </c>
      <c r="O89" s="7">
        <f t="shared" si="61"/>
        <v>0</v>
      </c>
      <c r="P89" s="7">
        <f t="shared" si="75"/>
        <v>0</v>
      </c>
      <c r="Q89" s="9">
        <f t="shared" si="62"/>
        <v>0</v>
      </c>
      <c r="R89" s="9">
        <f t="shared" si="63"/>
        <v>0</v>
      </c>
      <c r="S89" s="9">
        <f t="shared" si="64"/>
        <v>0</v>
      </c>
      <c r="T89" s="1">
        <f t="shared" si="65"/>
        <v>0</v>
      </c>
      <c r="U89" s="9">
        <f t="shared" si="66"/>
        <v>0</v>
      </c>
      <c r="V89" s="9">
        <f t="shared" si="67"/>
        <v>0</v>
      </c>
      <c r="W89" s="1">
        <f t="shared" si="68"/>
        <v>0</v>
      </c>
      <c r="X89" s="9">
        <f t="shared" si="76"/>
        <v>0</v>
      </c>
      <c r="Y89" s="10">
        <f t="shared" si="77"/>
        <v>0</v>
      </c>
      <c r="Z89" s="10">
        <f t="shared" si="78"/>
        <v>0</v>
      </c>
      <c r="AA89" s="9">
        <f t="shared" si="79"/>
        <v>0</v>
      </c>
      <c r="AB89" s="47" t="e">
        <f t="shared" si="69"/>
        <v>#DIV/0!</v>
      </c>
      <c r="AC89" s="7">
        <f t="shared" si="70"/>
        <v>0</v>
      </c>
      <c r="AD89" s="44">
        <f t="shared" si="71"/>
        <v>0</v>
      </c>
      <c r="AE89" s="44">
        <f t="shared" si="72"/>
        <v>0</v>
      </c>
      <c r="AF89" s="44">
        <f t="shared" si="80"/>
        <v>0</v>
      </c>
      <c r="AG89" s="44">
        <f>'1 Krautuve'!AG89</f>
        <v>0</v>
      </c>
      <c r="AH89" s="61"/>
    </row>
    <row r="90" spans="2:34" x14ac:dyDescent="0.25">
      <c r="B90" s="26" t="s">
        <v>73</v>
      </c>
      <c r="C90" s="6">
        <v>355</v>
      </c>
      <c r="D90" s="25">
        <f t="shared" si="52"/>
        <v>355</v>
      </c>
      <c r="E90" s="25">
        <f t="shared" si="53"/>
        <v>504</v>
      </c>
      <c r="F90" s="2">
        <f t="shared" si="54"/>
        <v>1.1805555555555556</v>
      </c>
      <c r="G90" s="3">
        <f t="shared" si="55"/>
        <v>419.09722222222223</v>
      </c>
      <c r="H90" s="3">
        <f t="shared" si="56"/>
        <v>35.416666666666664</v>
      </c>
      <c r="I90" s="3">
        <f t="shared" si="73"/>
        <v>838.19444444444446</v>
      </c>
      <c r="J90" s="3">
        <f t="shared" si="74"/>
        <v>70.833333333333329</v>
      </c>
      <c r="K90" s="4">
        <f t="shared" si="57"/>
        <v>241400</v>
      </c>
      <c r="L90" s="4">
        <f t="shared" si="58"/>
        <v>20400</v>
      </c>
      <c r="M90" s="7">
        <f t="shared" si="59"/>
        <v>0</v>
      </c>
      <c r="N90" s="7">
        <f t="shared" si="60"/>
        <v>0</v>
      </c>
      <c r="O90" s="7">
        <f t="shared" si="61"/>
        <v>0</v>
      </c>
      <c r="P90" s="7">
        <f t="shared" si="75"/>
        <v>0</v>
      </c>
      <c r="Q90" s="9">
        <f t="shared" si="62"/>
        <v>0</v>
      </c>
      <c r="R90" s="9">
        <f t="shared" si="63"/>
        <v>0</v>
      </c>
      <c r="S90" s="9">
        <f t="shared" si="64"/>
        <v>0</v>
      </c>
      <c r="T90" s="1">
        <f t="shared" si="65"/>
        <v>0</v>
      </c>
      <c r="U90" s="9">
        <f t="shared" si="66"/>
        <v>0</v>
      </c>
      <c r="V90" s="9">
        <f t="shared" si="67"/>
        <v>0</v>
      </c>
      <c r="W90" s="1">
        <f t="shared" si="68"/>
        <v>0</v>
      </c>
      <c r="X90" s="9">
        <f t="shared" si="76"/>
        <v>0</v>
      </c>
      <c r="Y90" s="10">
        <f t="shared" si="77"/>
        <v>0</v>
      </c>
      <c r="Z90" s="10">
        <f t="shared" si="78"/>
        <v>0</v>
      </c>
      <c r="AA90" s="9">
        <f t="shared" si="79"/>
        <v>0</v>
      </c>
      <c r="AB90" s="47" t="e">
        <f t="shared" si="69"/>
        <v>#DIV/0!</v>
      </c>
      <c r="AC90" s="7">
        <f t="shared" si="70"/>
        <v>0</v>
      </c>
      <c r="AD90" s="44">
        <f t="shared" si="71"/>
        <v>0</v>
      </c>
      <c r="AE90" s="44">
        <f t="shared" si="72"/>
        <v>0</v>
      </c>
      <c r="AF90" s="44">
        <f t="shared" si="80"/>
        <v>0</v>
      </c>
      <c r="AG90" s="44">
        <f>'1 Krautuve'!AG90</f>
        <v>0</v>
      </c>
      <c r="AH90" s="61"/>
    </row>
    <row r="91" spans="2:34" x14ac:dyDescent="0.25">
      <c r="B91" s="26" t="s">
        <v>74</v>
      </c>
      <c r="C91" s="6">
        <v>360</v>
      </c>
      <c r="D91" s="25">
        <f t="shared" si="52"/>
        <v>360</v>
      </c>
      <c r="E91" s="25">
        <f t="shared" si="53"/>
        <v>509</v>
      </c>
      <c r="F91" s="2">
        <f t="shared" si="54"/>
        <v>1.1689587426326129</v>
      </c>
      <c r="G91" s="3">
        <f t="shared" si="55"/>
        <v>420.82514734774065</v>
      </c>
      <c r="H91" s="3">
        <f t="shared" si="56"/>
        <v>35.06876227897839</v>
      </c>
      <c r="I91" s="3">
        <f t="shared" si="73"/>
        <v>841.65029469548131</v>
      </c>
      <c r="J91" s="3">
        <f t="shared" si="74"/>
        <v>70.13752455795678</v>
      </c>
      <c r="K91" s="4">
        <f t="shared" si="57"/>
        <v>242395.28487229862</v>
      </c>
      <c r="L91" s="4">
        <f t="shared" si="58"/>
        <v>20199.607072691553</v>
      </c>
      <c r="M91" s="7">
        <f t="shared" si="59"/>
        <v>0</v>
      </c>
      <c r="N91" s="7">
        <f t="shared" si="60"/>
        <v>0</v>
      </c>
      <c r="O91" s="7">
        <f t="shared" si="61"/>
        <v>0</v>
      </c>
      <c r="P91" s="7">
        <f t="shared" si="75"/>
        <v>0</v>
      </c>
      <c r="Q91" s="9">
        <f t="shared" si="62"/>
        <v>0</v>
      </c>
      <c r="R91" s="9">
        <f t="shared" si="63"/>
        <v>0</v>
      </c>
      <c r="S91" s="9">
        <f t="shared" si="64"/>
        <v>0</v>
      </c>
      <c r="T91" s="1">
        <f t="shared" si="65"/>
        <v>0</v>
      </c>
      <c r="U91" s="9">
        <f t="shared" si="66"/>
        <v>0</v>
      </c>
      <c r="V91" s="9">
        <f t="shared" si="67"/>
        <v>0</v>
      </c>
      <c r="W91" s="1">
        <f t="shared" si="68"/>
        <v>0</v>
      </c>
      <c r="X91" s="9">
        <f t="shared" si="76"/>
        <v>0</v>
      </c>
      <c r="Y91" s="10">
        <f t="shared" si="77"/>
        <v>0</v>
      </c>
      <c r="Z91" s="10">
        <f t="shared" si="78"/>
        <v>0</v>
      </c>
      <c r="AA91" s="9">
        <f t="shared" si="79"/>
        <v>0</v>
      </c>
      <c r="AB91" s="47" t="e">
        <f t="shared" si="69"/>
        <v>#DIV/0!</v>
      </c>
      <c r="AC91" s="7">
        <f t="shared" si="70"/>
        <v>0</v>
      </c>
      <c r="AD91" s="44">
        <f t="shared" si="71"/>
        <v>0</v>
      </c>
      <c r="AE91" s="44">
        <f t="shared" si="72"/>
        <v>0</v>
      </c>
      <c r="AF91" s="44">
        <f t="shared" si="80"/>
        <v>0</v>
      </c>
      <c r="AG91" s="44">
        <f>'1 Krautuve'!AG91</f>
        <v>0</v>
      </c>
      <c r="AH91" s="61"/>
    </row>
    <row r="92" spans="2:34" x14ac:dyDescent="0.25">
      <c r="B92" s="26" t="s">
        <v>75</v>
      </c>
      <c r="C92" s="6">
        <v>365</v>
      </c>
      <c r="D92" s="25">
        <f t="shared" si="52"/>
        <v>364.99999999999994</v>
      </c>
      <c r="E92" s="25">
        <f t="shared" si="53"/>
        <v>514</v>
      </c>
      <c r="F92" s="2">
        <f t="shared" si="54"/>
        <v>1.1575875486381324</v>
      </c>
      <c r="G92" s="3">
        <f t="shared" si="55"/>
        <v>422.51945525291831</v>
      </c>
      <c r="H92" s="3">
        <f t="shared" si="56"/>
        <v>34.72762645914397</v>
      </c>
      <c r="I92" s="3">
        <f t="shared" si="73"/>
        <v>845.03891050583661</v>
      </c>
      <c r="J92" s="3">
        <f t="shared" si="74"/>
        <v>69.45525291828794</v>
      </c>
      <c r="K92" s="4">
        <f t="shared" si="57"/>
        <v>243371.20622568094</v>
      </c>
      <c r="L92" s="4">
        <f t="shared" si="58"/>
        <v>20003.112840466925</v>
      </c>
      <c r="M92" s="7">
        <f t="shared" si="59"/>
        <v>0</v>
      </c>
      <c r="N92" s="7">
        <f t="shared" si="60"/>
        <v>0</v>
      </c>
      <c r="O92" s="7">
        <f t="shared" si="61"/>
        <v>0</v>
      </c>
      <c r="P92" s="7">
        <f t="shared" si="75"/>
        <v>0</v>
      </c>
      <c r="Q92" s="9">
        <f t="shared" si="62"/>
        <v>0</v>
      </c>
      <c r="R92" s="9">
        <f t="shared" si="63"/>
        <v>0</v>
      </c>
      <c r="S92" s="9">
        <f t="shared" si="64"/>
        <v>0</v>
      </c>
      <c r="T92" s="1">
        <f t="shared" si="65"/>
        <v>0</v>
      </c>
      <c r="U92" s="9">
        <f t="shared" si="66"/>
        <v>0</v>
      </c>
      <c r="V92" s="9">
        <f t="shared" si="67"/>
        <v>0</v>
      </c>
      <c r="W92" s="1">
        <f t="shared" si="68"/>
        <v>0</v>
      </c>
      <c r="X92" s="9">
        <f t="shared" si="76"/>
        <v>0</v>
      </c>
      <c r="Y92" s="10">
        <f t="shared" si="77"/>
        <v>0</v>
      </c>
      <c r="Z92" s="10">
        <f t="shared" si="78"/>
        <v>0</v>
      </c>
      <c r="AA92" s="9">
        <f t="shared" si="79"/>
        <v>0</v>
      </c>
      <c r="AB92" s="47" t="e">
        <f t="shared" si="69"/>
        <v>#DIV/0!</v>
      </c>
      <c r="AC92" s="7">
        <f t="shared" si="70"/>
        <v>0</v>
      </c>
      <c r="AD92" s="44">
        <f t="shared" si="71"/>
        <v>0</v>
      </c>
      <c r="AE92" s="44">
        <f t="shared" si="72"/>
        <v>0</v>
      </c>
      <c r="AF92" s="44">
        <f t="shared" si="80"/>
        <v>0</v>
      </c>
      <c r="AG92" s="44">
        <f>'1 Krautuve'!AG92</f>
        <v>0</v>
      </c>
      <c r="AH92" s="61"/>
    </row>
    <row r="93" spans="2:34" x14ac:dyDescent="0.25">
      <c r="B93" s="26" t="s">
        <v>76</v>
      </c>
      <c r="C93" s="6">
        <v>370</v>
      </c>
      <c r="D93" s="25">
        <f t="shared" si="52"/>
        <v>370.00000000000006</v>
      </c>
      <c r="E93" s="25">
        <f t="shared" si="53"/>
        <v>519</v>
      </c>
      <c r="F93" s="2">
        <f t="shared" si="54"/>
        <v>1.1464354527938343</v>
      </c>
      <c r="G93" s="3">
        <f t="shared" si="55"/>
        <v>424.18111753371869</v>
      </c>
      <c r="H93" s="3">
        <f t="shared" si="56"/>
        <v>34.393063583815028</v>
      </c>
      <c r="I93" s="3">
        <f t="shared" si="73"/>
        <v>848.36223506743738</v>
      </c>
      <c r="J93" s="3">
        <f t="shared" si="74"/>
        <v>68.786127167630056</v>
      </c>
      <c r="K93" s="4">
        <f t="shared" si="57"/>
        <v>244328.32369942198</v>
      </c>
      <c r="L93" s="4">
        <f t="shared" si="58"/>
        <v>19810.404624277457</v>
      </c>
      <c r="M93" s="7">
        <f t="shared" si="59"/>
        <v>0</v>
      </c>
      <c r="N93" s="7">
        <f t="shared" si="60"/>
        <v>0</v>
      </c>
      <c r="O93" s="7">
        <f t="shared" si="61"/>
        <v>0</v>
      </c>
      <c r="P93" s="7">
        <f t="shared" si="75"/>
        <v>0</v>
      </c>
      <c r="Q93" s="9">
        <f t="shared" si="62"/>
        <v>0</v>
      </c>
      <c r="R93" s="9">
        <f t="shared" si="63"/>
        <v>0</v>
      </c>
      <c r="S93" s="9">
        <f t="shared" si="64"/>
        <v>0</v>
      </c>
      <c r="T93" s="1">
        <f t="shared" si="65"/>
        <v>0</v>
      </c>
      <c r="U93" s="9">
        <f t="shared" si="66"/>
        <v>0</v>
      </c>
      <c r="V93" s="9">
        <f t="shared" si="67"/>
        <v>0</v>
      </c>
      <c r="W93" s="1">
        <f t="shared" si="68"/>
        <v>0</v>
      </c>
      <c r="X93" s="9">
        <f t="shared" si="76"/>
        <v>0</v>
      </c>
      <c r="Y93" s="10">
        <f t="shared" si="77"/>
        <v>0</v>
      </c>
      <c r="Z93" s="10">
        <f t="shared" si="78"/>
        <v>0</v>
      </c>
      <c r="AA93" s="9">
        <f t="shared" si="79"/>
        <v>0</v>
      </c>
      <c r="AB93" s="47" t="e">
        <f t="shared" si="69"/>
        <v>#DIV/0!</v>
      </c>
      <c r="AC93" s="7">
        <f t="shared" si="70"/>
        <v>0</v>
      </c>
      <c r="AD93" s="44">
        <f t="shared" si="71"/>
        <v>0</v>
      </c>
      <c r="AE93" s="44">
        <f t="shared" si="72"/>
        <v>0</v>
      </c>
      <c r="AF93" s="44">
        <f t="shared" si="80"/>
        <v>0</v>
      </c>
      <c r="AG93" s="44">
        <f>'1 Krautuve'!AG93</f>
        <v>0</v>
      </c>
      <c r="AH93" s="61"/>
    </row>
    <row r="94" spans="2:34" x14ac:dyDescent="0.25">
      <c r="B94" s="26" t="s">
        <v>77</v>
      </c>
      <c r="C94" s="6">
        <v>375</v>
      </c>
      <c r="D94" s="25">
        <f t="shared" si="52"/>
        <v>375</v>
      </c>
      <c r="E94" s="25">
        <f t="shared" si="53"/>
        <v>524</v>
      </c>
      <c r="F94" s="2">
        <f t="shared" si="54"/>
        <v>1.1354961832061068</v>
      </c>
      <c r="G94" s="3">
        <f t="shared" si="55"/>
        <v>425.81106870229007</v>
      </c>
      <c r="H94" s="3">
        <f t="shared" si="56"/>
        <v>34.064885496183201</v>
      </c>
      <c r="I94" s="3">
        <f t="shared" si="73"/>
        <v>851.62213740458014</v>
      </c>
      <c r="J94" s="3">
        <f t="shared" si="74"/>
        <v>68.129770992366403</v>
      </c>
      <c r="K94" s="4">
        <f t="shared" si="57"/>
        <v>245267.17557251907</v>
      </c>
      <c r="L94" s="4">
        <f t="shared" si="58"/>
        <v>19621.374045801524</v>
      </c>
      <c r="M94" s="7">
        <f t="shared" si="59"/>
        <v>0</v>
      </c>
      <c r="N94" s="7">
        <f t="shared" si="60"/>
        <v>0</v>
      </c>
      <c r="O94" s="7">
        <f t="shared" si="61"/>
        <v>0</v>
      </c>
      <c r="P94" s="7">
        <f t="shared" si="75"/>
        <v>0</v>
      </c>
      <c r="Q94" s="9">
        <f t="shared" si="62"/>
        <v>0</v>
      </c>
      <c r="R94" s="9">
        <f t="shared" si="63"/>
        <v>0</v>
      </c>
      <c r="S94" s="9">
        <f t="shared" si="64"/>
        <v>0</v>
      </c>
      <c r="T94" s="1">
        <f t="shared" si="65"/>
        <v>0</v>
      </c>
      <c r="U94" s="9">
        <f t="shared" si="66"/>
        <v>0</v>
      </c>
      <c r="V94" s="9">
        <f t="shared" si="67"/>
        <v>0</v>
      </c>
      <c r="W94" s="1">
        <f t="shared" si="68"/>
        <v>0</v>
      </c>
      <c r="X94" s="9">
        <f t="shared" si="76"/>
        <v>0</v>
      </c>
      <c r="Y94" s="10">
        <f t="shared" si="77"/>
        <v>0</v>
      </c>
      <c r="Z94" s="10">
        <f t="shared" si="78"/>
        <v>0</v>
      </c>
      <c r="AA94" s="9">
        <f t="shared" si="79"/>
        <v>0</v>
      </c>
      <c r="AB94" s="47" t="e">
        <f t="shared" si="69"/>
        <v>#DIV/0!</v>
      </c>
      <c r="AC94" s="7">
        <f t="shared" si="70"/>
        <v>0</v>
      </c>
      <c r="AD94" s="44">
        <f t="shared" si="71"/>
        <v>0</v>
      </c>
      <c r="AE94" s="44">
        <f t="shared" si="72"/>
        <v>0</v>
      </c>
      <c r="AF94" s="44">
        <f t="shared" si="80"/>
        <v>0</v>
      </c>
      <c r="AG94" s="44">
        <f>'1 Krautuve'!AG94</f>
        <v>0</v>
      </c>
      <c r="AH94" s="61"/>
    </row>
    <row r="95" spans="2:34" x14ac:dyDescent="0.25">
      <c r="B95" s="26" t="s">
        <v>78</v>
      </c>
      <c r="C95" s="6">
        <v>380</v>
      </c>
      <c r="D95" s="25">
        <f t="shared" si="52"/>
        <v>379.99999999999994</v>
      </c>
      <c r="E95" s="25">
        <f t="shared" si="53"/>
        <v>529</v>
      </c>
      <c r="F95" s="2">
        <f t="shared" si="54"/>
        <v>1.1247637051039698</v>
      </c>
      <c r="G95" s="3">
        <f t="shared" si="55"/>
        <v>427.41020793950855</v>
      </c>
      <c r="H95" s="3">
        <f t="shared" si="56"/>
        <v>33.742911153119096</v>
      </c>
      <c r="I95" s="3">
        <f t="shared" si="73"/>
        <v>854.8204158790171</v>
      </c>
      <c r="J95" s="3">
        <f t="shared" si="74"/>
        <v>67.485822306238191</v>
      </c>
      <c r="K95" s="4">
        <f t="shared" si="57"/>
        <v>246188.27977315692</v>
      </c>
      <c r="L95" s="4">
        <f t="shared" si="58"/>
        <v>19435.9168241966</v>
      </c>
      <c r="M95" s="7">
        <f t="shared" si="59"/>
        <v>0</v>
      </c>
      <c r="N95" s="7">
        <f t="shared" si="60"/>
        <v>0</v>
      </c>
      <c r="O95" s="7">
        <f t="shared" si="61"/>
        <v>0</v>
      </c>
      <c r="P95" s="7">
        <f t="shared" si="75"/>
        <v>0</v>
      </c>
      <c r="Q95" s="9">
        <f t="shared" si="62"/>
        <v>0</v>
      </c>
      <c r="R95" s="9">
        <f t="shared" si="63"/>
        <v>0</v>
      </c>
      <c r="S95" s="9">
        <f t="shared" si="64"/>
        <v>0</v>
      </c>
      <c r="T95" s="1">
        <f t="shared" si="65"/>
        <v>0</v>
      </c>
      <c r="U95" s="9">
        <f t="shared" si="66"/>
        <v>0</v>
      </c>
      <c r="V95" s="9">
        <f t="shared" si="67"/>
        <v>0</v>
      </c>
      <c r="W95" s="1">
        <f t="shared" si="68"/>
        <v>0</v>
      </c>
      <c r="X95" s="9">
        <f t="shared" si="76"/>
        <v>0</v>
      </c>
      <c r="Y95" s="10">
        <f t="shared" si="77"/>
        <v>0</v>
      </c>
      <c r="Z95" s="10">
        <f t="shared" si="78"/>
        <v>0</v>
      </c>
      <c r="AA95" s="9">
        <f t="shared" si="79"/>
        <v>0</v>
      </c>
      <c r="AB95" s="47" t="e">
        <f t="shared" si="69"/>
        <v>#DIV/0!</v>
      </c>
      <c r="AC95" s="7">
        <f t="shared" si="70"/>
        <v>0</v>
      </c>
      <c r="AD95" s="44">
        <f t="shared" si="71"/>
        <v>0</v>
      </c>
      <c r="AE95" s="44">
        <f t="shared" si="72"/>
        <v>0</v>
      </c>
      <c r="AF95" s="44">
        <f t="shared" si="80"/>
        <v>0</v>
      </c>
      <c r="AG95" s="44">
        <f>'1 Krautuve'!AG95</f>
        <v>0</v>
      </c>
      <c r="AH95" s="61"/>
    </row>
    <row r="96" spans="2:34" x14ac:dyDescent="0.25">
      <c r="B96" s="26" t="s">
        <v>79</v>
      </c>
      <c r="C96" s="6">
        <v>385</v>
      </c>
      <c r="D96" s="25">
        <f t="shared" si="52"/>
        <v>385</v>
      </c>
      <c r="E96" s="25">
        <f t="shared" si="53"/>
        <v>534</v>
      </c>
      <c r="F96" s="2">
        <f t="shared" si="54"/>
        <v>1.1142322097378277</v>
      </c>
      <c r="G96" s="3">
        <f t="shared" si="55"/>
        <v>428.97940074906364</v>
      </c>
      <c r="H96" s="3">
        <f t="shared" si="56"/>
        <v>33.426966292134829</v>
      </c>
      <c r="I96" s="3">
        <f t="shared" si="73"/>
        <v>857.95880149812729</v>
      </c>
      <c r="J96" s="3">
        <f t="shared" si="74"/>
        <v>66.853932584269657</v>
      </c>
      <c r="K96" s="4">
        <f t="shared" si="57"/>
        <v>247092.13483146066</v>
      </c>
      <c r="L96" s="4">
        <f t="shared" si="58"/>
        <v>19253.93258426966</v>
      </c>
      <c r="M96" s="7">
        <f t="shared" si="59"/>
        <v>0</v>
      </c>
      <c r="N96" s="7">
        <f t="shared" si="60"/>
        <v>0</v>
      </c>
      <c r="O96" s="7">
        <f t="shared" si="61"/>
        <v>0</v>
      </c>
      <c r="P96" s="7">
        <f t="shared" si="75"/>
        <v>0</v>
      </c>
      <c r="Q96" s="9">
        <f t="shared" si="62"/>
        <v>0</v>
      </c>
      <c r="R96" s="9">
        <f t="shared" si="63"/>
        <v>0</v>
      </c>
      <c r="S96" s="9">
        <f t="shared" si="64"/>
        <v>0</v>
      </c>
      <c r="T96" s="1">
        <f t="shared" si="65"/>
        <v>0</v>
      </c>
      <c r="U96" s="9">
        <f t="shared" si="66"/>
        <v>0</v>
      </c>
      <c r="V96" s="9">
        <f t="shared" si="67"/>
        <v>0</v>
      </c>
      <c r="W96" s="1">
        <f t="shared" si="68"/>
        <v>0</v>
      </c>
      <c r="X96" s="9">
        <f t="shared" si="76"/>
        <v>0</v>
      </c>
      <c r="Y96" s="10">
        <f t="shared" si="77"/>
        <v>0</v>
      </c>
      <c r="Z96" s="10">
        <f t="shared" si="78"/>
        <v>0</v>
      </c>
      <c r="AA96" s="9">
        <f t="shared" si="79"/>
        <v>0</v>
      </c>
      <c r="AB96" s="47" t="e">
        <f t="shared" si="69"/>
        <v>#DIV/0!</v>
      </c>
      <c r="AC96" s="7">
        <f t="shared" si="70"/>
        <v>0</v>
      </c>
      <c r="AD96" s="44">
        <f t="shared" si="71"/>
        <v>0</v>
      </c>
      <c r="AE96" s="44">
        <f t="shared" si="72"/>
        <v>0</v>
      </c>
      <c r="AF96" s="44">
        <f t="shared" si="80"/>
        <v>0</v>
      </c>
      <c r="AG96" s="44">
        <f>'1 Krautuve'!AG96</f>
        <v>0</v>
      </c>
      <c r="AH96" s="61"/>
    </row>
    <row r="97" spans="2:34" x14ac:dyDescent="0.25">
      <c r="B97" s="26" t="s">
        <v>80</v>
      </c>
      <c r="C97" s="6">
        <v>390</v>
      </c>
      <c r="D97" s="25">
        <f t="shared" si="52"/>
        <v>390</v>
      </c>
      <c r="E97" s="25">
        <f t="shared" si="53"/>
        <v>539</v>
      </c>
      <c r="F97" s="2">
        <f t="shared" si="54"/>
        <v>1.1038961038961039</v>
      </c>
      <c r="G97" s="3">
        <f t="shared" si="55"/>
        <v>430.51948051948051</v>
      </c>
      <c r="H97" s="3">
        <f t="shared" si="56"/>
        <v>33.116883116883116</v>
      </c>
      <c r="I97" s="3">
        <f t="shared" si="73"/>
        <v>861.03896103896102</v>
      </c>
      <c r="J97" s="3">
        <f t="shared" si="74"/>
        <v>66.233766233766232</v>
      </c>
      <c r="K97" s="4">
        <f t="shared" si="57"/>
        <v>247979.22077922078</v>
      </c>
      <c r="L97" s="4">
        <f t="shared" si="58"/>
        <v>19075.324675324675</v>
      </c>
      <c r="M97" s="7">
        <f t="shared" si="59"/>
        <v>0</v>
      </c>
      <c r="N97" s="7">
        <f t="shared" si="60"/>
        <v>0</v>
      </c>
      <c r="O97" s="7">
        <f t="shared" si="61"/>
        <v>0</v>
      </c>
      <c r="P97" s="7">
        <f t="shared" si="75"/>
        <v>0</v>
      </c>
      <c r="Q97" s="9">
        <f t="shared" si="62"/>
        <v>0</v>
      </c>
      <c r="R97" s="9">
        <f t="shared" si="63"/>
        <v>0</v>
      </c>
      <c r="S97" s="9">
        <f t="shared" si="64"/>
        <v>0</v>
      </c>
      <c r="T97" s="1">
        <f t="shared" si="65"/>
        <v>0</v>
      </c>
      <c r="U97" s="9">
        <f t="shared" si="66"/>
        <v>0</v>
      </c>
      <c r="V97" s="9">
        <f t="shared" si="67"/>
        <v>0</v>
      </c>
      <c r="W97" s="1">
        <f t="shared" si="68"/>
        <v>0</v>
      </c>
      <c r="X97" s="9">
        <f t="shared" si="76"/>
        <v>0</v>
      </c>
      <c r="Y97" s="10">
        <f t="shared" si="77"/>
        <v>0</v>
      </c>
      <c r="Z97" s="10">
        <f t="shared" si="78"/>
        <v>0</v>
      </c>
      <c r="AA97" s="9">
        <f t="shared" si="79"/>
        <v>0</v>
      </c>
      <c r="AB97" s="47" t="e">
        <f t="shared" si="69"/>
        <v>#DIV/0!</v>
      </c>
      <c r="AC97" s="7">
        <f t="shared" si="70"/>
        <v>0</v>
      </c>
      <c r="AD97" s="44">
        <f t="shared" si="71"/>
        <v>0</v>
      </c>
      <c r="AE97" s="44">
        <f t="shared" si="72"/>
        <v>0</v>
      </c>
      <c r="AF97" s="44">
        <f t="shared" si="80"/>
        <v>0</v>
      </c>
      <c r="AG97" s="44">
        <f>'1 Krautuve'!AG97</f>
        <v>0</v>
      </c>
      <c r="AH97" s="61"/>
    </row>
    <row r="98" spans="2:34" x14ac:dyDescent="0.25">
      <c r="B98" s="26" t="s">
        <v>81</v>
      </c>
      <c r="C98" s="6">
        <v>395</v>
      </c>
      <c r="D98" s="25">
        <f t="shared" ref="D98:D129" si="81">60/(1/(C98/$D$6))</f>
        <v>395</v>
      </c>
      <c r="E98" s="25">
        <f t="shared" si="53"/>
        <v>544</v>
      </c>
      <c r="F98" s="2">
        <f t="shared" si="54"/>
        <v>1.09375</v>
      </c>
      <c r="G98" s="3">
        <f t="shared" si="55"/>
        <v>432.03125</v>
      </c>
      <c r="H98" s="3">
        <f t="shared" si="56"/>
        <v>32.8125</v>
      </c>
      <c r="I98" s="3">
        <f t="shared" si="73"/>
        <v>864.0625</v>
      </c>
      <c r="J98" s="3">
        <f t="shared" si="74"/>
        <v>65.625</v>
      </c>
      <c r="K98" s="4">
        <f t="shared" si="57"/>
        <v>248850</v>
      </c>
      <c r="L98" s="4">
        <f t="shared" si="58"/>
        <v>18900</v>
      </c>
      <c r="M98" s="7">
        <f t="shared" si="59"/>
        <v>0</v>
      </c>
      <c r="N98" s="7">
        <f t="shared" si="60"/>
        <v>0</v>
      </c>
      <c r="O98" s="7">
        <f t="shared" si="61"/>
        <v>0</v>
      </c>
      <c r="P98" s="7">
        <f t="shared" si="75"/>
        <v>0</v>
      </c>
      <c r="Q98" s="9">
        <f t="shared" si="62"/>
        <v>0</v>
      </c>
      <c r="R98" s="9">
        <f t="shared" si="63"/>
        <v>0</v>
      </c>
      <c r="S98" s="9">
        <f t="shared" si="64"/>
        <v>0</v>
      </c>
      <c r="T98" s="1">
        <f t="shared" si="65"/>
        <v>0</v>
      </c>
      <c r="U98" s="9">
        <f t="shared" si="66"/>
        <v>0</v>
      </c>
      <c r="V98" s="9">
        <f t="shared" si="67"/>
        <v>0</v>
      </c>
      <c r="W98" s="1">
        <f t="shared" si="68"/>
        <v>0</v>
      </c>
      <c r="X98" s="9">
        <f t="shared" si="76"/>
        <v>0</v>
      </c>
      <c r="Y98" s="10">
        <f t="shared" si="77"/>
        <v>0</v>
      </c>
      <c r="Z98" s="10">
        <f t="shared" si="78"/>
        <v>0</v>
      </c>
      <c r="AA98" s="9">
        <f t="shared" si="79"/>
        <v>0</v>
      </c>
      <c r="AB98" s="47" t="e">
        <f t="shared" si="69"/>
        <v>#DIV/0!</v>
      </c>
      <c r="AC98" s="7">
        <f t="shared" si="70"/>
        <v>0</v>
      </c>
      <c r="AD98" s="44">
        <f t="shared" si="71"/>
        <v>0</v>
      </c>
      <c r="AE98" s="44">
        <f t="shared" si="72"/>
        <v>0</v>
      </c>
      <c r="AF98" s="44">
        <f t="shared" si="80"/>
        <v>0</v>
      </c>
      <c r="AG98" s="44">
        <f>'1 Krautuve'!AG98</f>
        <v>0</v>
      </c>
      <c r="AH98" s="61"/>
    </row>
    <row r="99" spans="2:34" x14ac:dyDescent="0.25">
      <c r="B99" s="26" t="s">
        <v>82</v>
      </c>
      <c r="C99" s="6">
        <v>400</v>
      </c>
      <c r="D99" s="25">
        <f t="shared" si="81"/>
        <v>400</v>
      </c>
      <c r="E99" s="25">
        <f t="shared" si="53"/>
        <v>549</v>
      </c>
      <c r="F99" s="2">
        <f t="shared" si="54"/>
        <v>1.0837887067395264</v>
      </c>
      <c r="G99" s="3">
        <f t="shared" si="55"/>
        <v>433.51548269581059</v>
      </c>
      <c r="H99" s="3">
        <f t="shared" si="56"/>
        <v>32.513661202185794</v>
      </c>
      <c r="I99" s="3">
        <f t="shared" si="73"/>
        <v>867.03096539162118</v>
      </c>
      <c r="J99" s="3">
        <f t="shared" si="74"/>
        <v>65.027322404371589</v>
      </c>
      <c r="K99" s="4">
        <f t="shared" si="57"/>
        <v>249704.9180327869</v>
      </c>
      <c r="L99" s="4">
        <f t="shared" si="58"/>
        <v>18727.868852459018</v>
      </c>
      <c r="M99" s="7">
        <f t="shared" si="59"/>
        <v>0</v>
      </c>
      <c r="N99" s="7">
        <f t="shared" si="60"/>
        <v>0</v>
      </c>
      <c r="O99" s="7">
        <f t="shared" si="61"/>
        <v>0</v>
      </c>
      <c r="P99" s="7">
        <f t="shared" si="75"/>
        <v>0</v>
      </c>
      <c r="Q99" s="9">
        <f t="shared" si="62"/>
        <v>0</v>
      </c>
      <c r="R99" s="9">
        <f t="shared" si="63"/>
        <v>0</v>
      </c>
      <c r="S99" s="9">
        <f t="shared" si="64"/>
        <v>0</v>
      </c>
      <c r="T99" s="1">
        <f t="shared" si="65"/>
        <v>0</v>
      </c>
      <c r="U99" s="9">
        <f t="shared" si="66"/>
        <v>0</v>
      </c>
      <c r="V99" s="9">
        <f t="shared" si="67"/>
        <v>0</v>
      </c>
      <c r="W99" s="1">
        <f t="shared" si="68"/>
        <v>0</v>
      </c>
      <c r="X99" s="9">
        <f t="shared" si="76"/>
        <v>0</v>
      </c>
      <c r="Y99" s="10">
        <f t="shared" si="77"/>
        <v>0</v>
      </c>
      <c r="Z99" s="10">
        <f t="shared" si="78"/>
        <v>0</v>
      </c>
      <c r="AA99" s="9">
        <f t="shared" si="79"/>
        <v>0</v>
      </c>
      <c r="AB99" s="47" t="e">
        <f t="shared" si="69"/>
        <v>#DIV/0!</v>
      </c>
      <c r="AC99" s="7">
        <f t="shared" si="70"/>
        <v>0</v>
      </c>
      <c r="AD99" s="44">
        <f t="shared" si="71"/>
        <v>0</v>
      </c>
      <c r="AE99" s="44">
        <f t="shared" si="72"/>
        <v>0</v>
      </c>
      <c r="AF99" s="44">
        <f t="shared" si="80"/>
        <v>0</v>
      </c>
      <c r="AG99" s="44">
        <f>'1 Krautuve'!AG99</f>
        <v>0</v>
      </c>
      <c r="AH99" s="61"/>
    </row>
    <row r="100" spans="2:34" x14ac:dyDescent="0.25">
      <c r="B100" s="26" t="s">
        <v>83</v>
      </c>
      <c r="C100" s="6">
        <v>405</v>
      </c>
      <c r="D100" s="25">
        <f t="shared" si="81"/>
        <v>405</v>
      </c>
      <c r="E100" s="25">
        <f t="shared" si="53"/>
        <v>554</v>
      </c>
      <c r="F100" s="2">
        <f t="shared" si="54"/>
        <v>1.0740072202166064</v>
      </c>
      <c r="G100" s="3">
        <f t="shared" si="55"/>
        <v>434.9729241877256</v>
      </c>
      <c r="H100" s="3">
        <f t="shared" si="56"/>
        <v>32.220216606498191</v>
      </c>
      <c r="I100" s="3">
        <f t="shared" si="73"/>
        <v>869.94584837545119</v>
      </c>
      <c r="J100" s="3">
        <f t="shared" si="74"/>
        <v>64.440433212996382</v>
      </c>
      <c r="K100" s="4">
        <f t="shared" si="57"/>
        <v>250544.40433212995</v>
      </c>
      <c r="L100" s="4">
        <f t="shared" si="58"/>
        <v>18558.844765342958</v>
      </c>
      <c r="M100" s="7">
        <f t="shared" si="59"/>
        <v>0</v>
      </c>
      <c r="N100" s="7">
        <f t="shared" si="60"/>
        <v>0</v>
      </c>
      <c r="O100" s="7">
        <f t="shared" si="61"/>
        <v>0</v>
      </c>
      <c r="P100" s="7">
        <f t="shared" si="75"/>
        <v>0</v>
      </c>
      <c r="Q100" s="9">
        <f t="shared" si="62"/>
        <v>0</v>
      </c>
      <c r="R100" s="9">
        <f t="shared" si="63"/>
        <v>0</v>
      </c>
      <c r="S100" s="9">
        <f t="shared" si="64"/>
        <v>0</v>
      </c>
      <c r="T100" s="1">
        <f t="shared" si="65"/>
        <v>0</v>
      </c>
      <c r="U100" s="9">
        <f t="shared" si="66"/>
        <v>0</v>
      </c>
      <c r="V100" s="9">
        <f t="shared" si="67"/>
        <v>0</v>
      </c>
      <c r="W100" s="1">
        <f t="shared" si="68"/>
        <v>0</v>
      </c>
      <c r="X100" s="9">
        <f t="shared" si="76"/>
        <v>0</v>
      </c>
      <c r="Y100" s="10">
        <f t="shared" si="77"/>
        <v>0</v>
      </c>
      <c r="Z100" s="10">
        <f t="shared" si="78"/>
        <v>0</v>
      </c>
      <c r="AA100" s="9">
        <f t="shared" si="79"/>
        <v>0</v>
      </c>
      <c r="AB100" s="47" t="e">
        <f t="shared" si="69"/>
        <v>#DIV/0!</v>
      </c>
      <c r="AC100" s="7">
        <f t="shared" si="70"/>
        <v>0</v>
      </c>
      <c r="AD100" s="44">
        <f t="shared" si="71"/>
        <v>0</v>
      </c>
      <c r="AE100" s="44">
        <f t="shared" si="72"/>
        <v>0</v>
      </c>
      <c r="AF100" s="44">
        <f t="shared" si="80"/>
        <v>0</v>
      </c>
      <c r="AG100" s="44">
        <f>'1 Krautuve'!AG100</f>
        <v>0</v>
      </c>
      <c r="AH100" s="61"/>
    </row>
    <row r="101" spans="2:34" x14ac:dyDescent="0.25">
      <c r="B101" s="26" t="s">
        <v>84</v>
      </c>
      <c r="C101" s="6">
        <v>410</v>
      </c>
      <c r="D101" s="25">
        <f t="shared" si="81"/>
        <v>409.99999999999994</v>
      </c>
      <c r="E101" s="25">
        <f t="shared" si="53"/>
        <v>559</v>
      </c>
      <c r="F101" s="2">
        <f t="shared" si="54"/>
        <v>1.0644007155635062</v>
      </c>
      <c r="G101" s="3">
        <f t="shared" si="55"/>
        <v>436.40429338103758</v>
      </c>
      <c r="H101" s="3">
        <f t="shared" si="56"/>
        <v>31.932021466905187</v>
      </c>
      <c r="I101" s="3">
        <f t="shared" si="73"/>
        <v>872.80858676207515</v>
      </c>
      <c r="J101" s="3">
        <f t="shared" si="74"/>
        <v>63.864042933810374</v>
      </c>
      <c r="K101" s="4">
        <f t="shared" si="57"/>
        <v>251368.87298747763</v>
      </c>
      <c r="L101" s="4">
        <f t="shared" si="58"/>
        <v>18392.844364937388</v>
      </c>
      <c r="M101" s="7">
        <f t="shared" si="59"/>
        <v>0</v>
      </c>
      <c r="N101" s="7">
        <f t="shared" si="60"/>
        <v>0</v>
      </c>
      <c r="O101" s="7">
        <f t="shared" si="61"/>
        <v>0</v>
      </c>
      <c r="P101" s="7">
        <f t="shared" si="75"/>
        <v>0</v>
      </c>
      <c r="Q101" s="9">
        <f t="shared" si="62"/>
        <v>0</v>
      </c>
      <c r="R101" s="9">
        <f t="shared" si="63"/>
        <v>0</v>
      </c>
      <c r="S101" s="9">
        <f t="shared" si="64"/>
        <v>0</v>
      </c>
      <c r="T101" s="1">
        <f t="shared" si="65"/>
        <v>0</v>
      </c>
      <c r="U101" s="9">
        <f t="shared" si="66"/>
        <v>0</v>
      </c>
      <c r="V101" s="9">
        <f t="shared" si="67"/>
        <v>0</v>
      </c>
      <c r="W101" s="1">
        <f t="shared" si="68"/>
        <v>0</v>
      </c>
      <c r="X101" s="9">
        <f t="shared" si="76"/>
        <v>0</v>
      </c>
      <c r="Y101" s="10">
        <f t="shared" si="77"/>
        <v>0</v>
      </c>
      <c r="Z101" s="10">
        <f t="shared" si="78"/>
        <v>0</v>
      </c>
      <c r="AA101" s="9">
        <f t="shared" si="79"/>
        <v>0</v>
      </c>
      <c r="AB101" s="47" t="e">
        <f t="shared" si="69"/>
        <v>#DIV/0!</v>
      </c>
      <c r="AC101" s="7">
        <f t="shared" si="70"/>
        <v>0</v>
      </c>
      <c r="AD101" s="44">
        <f t="shared" si="71"/>
        <v>0</v>
      </c>
      <c r="AE101" s="44">
        <f t="shared" si="72"/>
        <v>0</v>
      </c>
      <c r="AF101" s="44">
        <f t="shared" si="80"/>
        <v>0</v>
      </c>
      <c r="AG101" s="44">
        <f>'1 Krautuve'!AG101</f>
        <v>0</v>
      </c>
      <c r="AH101" s="61"/>
    </row>
    <row r="102" spans="2:34" x14ac:dyDescent="0.25">
      <c r="B102" s="26" t="s">
        <v>85</v>
      </c>
      <c r="C102" s="6">
        <v>415</v>
      </c>
      <c r="D102" s="25">
        <f t="shared" si="81"/>
        <v>415</v>
      </c>
      <c r="E102" s="25">
        <f t="shared" si="53"/>
        <v>564</v>
      </c>
      <c r="F102" s="2">
        <f t="shared" si="54"/>
        <v>1.0549645390070923</v>
      </c>
      <c r="G102" s="3">
        <f t="shared" si="55"/>
        <v>437.8102836879433</v>
      </c>
      <c r="H102" s="3">
        <f t="shared" si="56"/>
        <v>31.648936170212771</v>
      </c>
      <c r="I102" s="3">
        <f t="shared" si="73"/>
        <v>875.62056737588659</v>
      </c>
      <c r="J102" s="3">
        <f t="shared" si="74"/>
        <v>63.297872340425542</v>
      </c>
      <c r="K102" s="4">
        <f t="shared" si="57"/>
        <v>252178.72340425535</v>
      </c>
      <c r="L102" s="4">
        <f t="shared" si="58"/>
        <v>18229.787234042557</v>
      </c>
      <c r="M102" s="7">
        <f t="shared" si="59"/>
        <v>0</v>
      </c>
      <c r="N102" s="7">
        <f t="shared" si="60"/>
        <v>0</v>
      </c>
      <c r="O102" s="7">
        <f t="shared" si="61"/>
        <v>0</v>
      </c>
      <c r="P102" s="7">
        <f t="shared" si="75"/>
        <v>0</v>
      </c>
      <c r="Q102" s="9">
        <f t="shared" si="62"/>
        <v>0</v>
      </c>
      <c r="R102" s="9">
        <f t="shared" si="63"/>
        <v>0</v>
      </c>
      <c r="S102" s="9">
        <f t="shared" si="64"/>
        <v>0</v>
      </c>
      <c r="T102" s="1">
        <f t="shared" si="65"/>
        <v>0</v>
      </c>
      <c r="U102" s="9">
        <f t="shared" si="66"/>
        <v>0</v>
      </c>
      <c r="V102" s="9">
        <f t="shared" si="67"/>
        <v>0</v>
      </c>
      <c r="W102" s="1">
        <f t="shared" si="68"/>
        <v>0</v>
      </c>
      <c r="X102" s="9">
        <f t="shared" si="76"/>
        <v>0</v>
      </c>
      <c r="Y102" s="10">
        <f t="shared" si="77"/>
        <v>0</v>
      </c>
      <c r="Z102" s="10">
        <f t="shared" si="78"/>
        <v>0</v>
      </c>
      <c r="AA102" s="9">
        <f t="shared" si="79"/>
        <v>0</v>
      </c>
      <c r="AB102" s="47" t="e">
        <f t="shared" si="69"/>
        <v>#DIV/0!</v>
      </c>
      <c r="AC102" s="7">
        <f t="shared" si="70"/>
        <v>0</v>
      </c>
      <c r="AD102" s="44">
        <f t="shared" si="71"/>
        <v>0</v>
      </c>
      <c r="AE102" s="44">
        <f t="shared" si="72"/>
        <v>0</v>
      </c>
      <c r="AF102" s="44">
        <f t="shared" si="80"/>
        <v>0</v>
      </c>
      <c r="AG102" s="44">
        <f>'1 Krautuve'!AG102</f>
        <v>0</v>
      </c>
      <c r="AH102" s="61"/>
    </row>
    <row r="103" spans="2:34" x14ac:dyDescent="0.25">
      <c r="B103" s="26" t="s">
        <v>86</v>
      </c>
      <c r="C103" s="6">
        <v>420</v>
      </c>
      <c r="D103" s="25">
        <f t="shared" si="81"/>
        <v>420</v>
      </c>
      <c r="E103" s="25">
        <f t="shared" si="53"/>
        <v>569</v>
      </c>
      <c r="F103" s="2">
        <f t="shared" si="54"/>
        <v>1.0456942003514937</v>
      </c>
      <c r="G103" s="3">
        <f t="shared" si="55"/>
        <v>439.19156414762739</v>
      </c>
      <c r="H103" s="3">
        <f t="shared" si="56"/>
        <v>31.37082601054481</v>
      </c>
      <c r="I103" s="3">
        <f t="shared" si="73"/>
        <v>878.38312829525478</v>
      </c>
      <c r="J103" s="3">
        <f t="shared" si="74"/>
        <v>62.741652021089621</v>
      </c>
      <c r="K103" s="4">
        <f t="shared" si="57"/>
        <v>252974.34094903339</v>
      </c>
      <c r="L103" s="4">
        <f t="shared" si="58"/>
        <v>18069.595782073811</v>
      </c>
      <c r="M103" s="7">
        <f t="shared" si="59"/>
        <v>0</v>
      </c>
      <c r="N103" s="7">
        <f t="shared" si="60"/>
        <v>0</v>
      </c>
      <c r="O103" s="7">
        <f t="shared" si="61"/>
        <v>0</v>
      </c>
      <c r="P103" s="7">
        <f t="shared" si="75"/>
        <v>0</v>
      </c>
      <c r="Q103" s="9">
        <f t="shared" si="62"/>
        <v>0</v>
      </c>
      <c r="R103" s="9">
        <f t="shared" si="63"/>
        <v>0</v>
      </c>
      <c r="S103" s="9">
        <f t="shared" si="64"/>
        <v>0</v>
      </c>
      <c r="T103" s="1">
        <f t="shared" si="65"/>
        <v>0</v>
      </c>
      <c r="U103" s="9">
        <f t="shared" si="66"/>
        <v>0</v>
      </c>
      <c r="V103" s="9">
        <f t="shared" si="67"/>
        <v>0</v>
      </c>
      <c r="W103" s="1">
        <f t="shared" si="68"/>
        <v>0</v>
      </c>
      <c r="X103" s="9">
        <f t="shared" si="76"/>
        <v>0</v>
      </c>
      <c r="Y103" s="10">
        <f t="shared" si="77"/>
        <v>0</v>
      </c>
      <c r="Z103" s="10">
        <f t="shared" si="78"/>
        <v>0</v>
      </c>
      <c r="AA103" s="9">
        <f t="shared" si="79"/>
        <v>0</v>
      </c>
      <c r="AB103" s="47" t="e">
        <f t="shared" si="69"/>
        <v>#DIV/0!</v>
      </c>
      <c r="AC103" s="7">
        <f t="shared" si="70"/>
        <v>0</v>
      </c>
      <c r="AD103" s="44">
        <f t="shared" si="71"/>
        <v>0</v>
      </c>
      <c r="AE103" s="44">
        <f t="shared" si="72"/>
        <v>0</v>
      </c>
      <c r="AF103" s="44">
        <f t="shared" si="80"/>
        <v>0</v>
      </c>
      <c r="AG103" s="44">
        <f>'1 Krautuve'!AG103</f>
        <v>0</v>
      </c>
      <c r="AH103" s="61"/>
    </row>
    <row r="104" spans="2:34" x14ac:dyDescent="0.25">
      <c r="B104" s="26" t="s">
        <v>87</v>
      </c>
      <c r="C104" s="6">
        <v>425</v>
      </c>
      <c r="D104" s="25">
        <f t="shared" si="81"/>
        <v>425</v>
      </c>
      <c r="E104" s="25">
        <f t="shared" si="53"/>
        <v>574</v>
      </c>
      <c r="F104" s="2">
        <f t="shared" si="54"/>
        <v>1.0365853658536586</v>
      </c>
      <c r="G104" s="3">
        <f t="shared" si="55"/>
        <v>440.54878048780489</v>
      </c>
      <c r="H104" s="3">
        <f t="shared" si="56"/>
        <v>31.097560975609756</v>
      </c>
      <c r="I104" s="3">
        <f t="shared" si="73"/>
        <v>881.09756097560978</v>
      </c>
      <c r="J104" s="3">
        <f t="shared" si="74"/>
        <v>62.195121951219512</v>
      </c>
      <c r="K104" s="4">
        <f t="shared" si="57"/>
        <v>253756.09756097561</v>
      </c>
      <c r="L104" s="4">
        <f t="shared" si="58"/>
        <v>17912.195121951219</v>
      </c>
      <c r="M104" s="7">
        <f t="shared" si="59"/>
        <v>0</v>
      </c>
      <c r="N104" s="7">
        <f t="shared" si="60"/>
        <v>0</v>
      </c>
      <c r="O104" s="7">
        <f t="shared" si="61"/>
        <v>0</v>
      </c>
      <c r="P104" s="7">
        <f t="shared" si="75"/>
        <v>0</v>
      </c>
      <c r="Q104" s="9">
        <f t="shared" si="62"/>
        <v>0</v>
      </c>
      <c r="R104" s="9">
        <f t="shared" si="63"/>
        <v>0</v>
      </c>
      <c r="S104" s="9">
        <f t="shared" si="64"/>
        <v>0</v>
      </c>
      <c r="T104" s="1">
        <f t="shared" si="65"/>
        <v>0</v>
      </c>
      <c r="U104" s="9">
        <f t="shared" si="66"/>
        <v>0</v>
      </c>
      <c r="V104" s="9">
        <f t="shared" si="67"/>
        <v>0</v>
      </c>
      <c r="W104" s="1">
        <f t="shared" si="68"/>
        <v>0</v>
      </c>
      <c r="X104" s="9">
        <f t="shared" si="76"/>
        <v>0</v>
      </c>
      <c r="Y104" s="10">
        <f t="shared" si="77"/>
        <v>0</v>
      </c>
      <c r="Z104" s="10">
        <f t="shared" si="78"/>
        <v>0</v>
      </c>
      <c r="AA104" s="9">
        <f t="shared" si="79"/>
        <v>0</v>
      </c>
      <c r="AB104" s="47" t="e">
        <f t="shared" si="69"/>
        <v>#DIV/0!</v>
      </c>
      <c r="AC104" s="7">
        <f t="shared" si="70"/>
        <v>0</v>
      </c>
      <c r="AD104" s="44">
        <f t="shared" si="71"/>
        <v>0</v>
      </c>
      <c r="AE104" s="44">
        <f t="shared" si="72"/>
        <v>0</v>
      </c>
      <c r="AF104" s="44">
        <f t="shared" si="80"/>
        <v>0</v>
      </c>
      <c r="AG104" s="44">
        <f>'1 Krautuve'!AG104</f>
        <v>0</v>
      </c>
      <c r="AH104" s="61"/>
    </row>
    <row r="105" spans="2:34" x14ac:dyDescent="0.25">
      <c r="B105" s="26" t="s">
        <v>88</v>
      </c>
      <c r="C105" s="6">
        <v>430</v>
      </c>
      <c r="D105" s="25">
        <f t="shared" si="81"/>
        <v>430</v>
      </c>
      <c r="E105" s="25">
        <f t="shared" si="53"/>
        <v>579</v>
      </c>
      <c r="F105" s="2">
        <f t="shared" si="54"/>
        <v>1.0276338514680483</v>
      </c>
      <c r="G105" s="3">
        <f t="shared" si="55"/>
        <v>441.8825561312608</v>
      </c>
      <c r="H105" s="3">
        <f t="shared" si="56"/>
        <v>30.82901554404145</v>
      </c>
      <c r="I105" s="3">
        <f t="shared" si="73"/>
        <v>883.7651122625216</v>
      </c>
      <c r="J105" s="3">
        <f t="shared" si="74"/>
        <v>61.6580310880829</v>
      </c>
      <c r="K105" s="4">
        <f t="shared" si="57"/>
        <v>254524.35233160621</v>
      </c>
      <c r="L105" s="4">
        <f t="shared" si="58"/>
        <v>17757.512953367874</v>
      </c>
      <c r="M105" s="7">
        <f t="shared" si="59"/>
        <v>0</v>
      </c>
      <c r="N105" s="7">
        <f t="shared" si="60"/>
        <v>0</v>
      </c>
      <c r="O105" s="7">
        <f t="shared" si="61"/>
        <v>0</v>
      </c>
      <c r="P105" s="7">
        <f t="shared" si="75"/>
        <v>0</v>
      </c>
      <c r="Q105" s="9">
        <f t="shared" si="62"/>
        <v>0</v>
      </c>
      <c r="R105" s="9">
        <f t="shared" si="63"/>
        <v>0</v>
      </c>
      <c r="S105" s="9">
        <f t="shared" si="64"/>
        <v>0</v>
      </c>
      <c r="T105" s="1">
        <f t="shared" si="65"/>
        <v>0</v>
      </c>
      <c r="U105" s="9">
        <f t="shared" si="66"/>
        <v>0</v>
      </c>
      <c r="V105" s="9">
        <f t="shared" si="67"/>
        <v>0</v>
      </c>
      <c r="W105" s="1">
        <f t="shared" si="68"/>
        <v>0</v>
      </c>
      <c r="X105" s="9">
        <f t="shared" si="76"/>
        <v>0</v>
      </c>
      <c r="Y105" s="10">
        <f t="shared" si="77"/>
        <v>0</v>
      </c>
      <c r="Z105" s="10">
        <f t="shared" si="78"/>
        <v>0</v>
      </c>
      <c r="AA105" s="9">
        <f t="shared" si="79"/>
        <v>0</v>
      </c>
      <c r="AB105" s="47" t="e">
        <f t="shared" si="69"/>
        <v>#DIV/0!</v>
      </c>
      <c r="AC105" s="7">
        <f t="shared" si="70"/>
        <v>0</v>
      </c>
      <c r="AD105" s="44">
        <f t="shared" si="71"/>
        <v>0</v>
      </c>
      <c r="AE105" s="44">
        <f t="shared" si="72"/>
        <v>0</v>
      </c>
      <c r="AF105" s="44">
        <f t="shared" si="80"/>
        <v>0</v>
      </c>
      <c r="AG105" s="44">
        <f>'1 Krautuve'!AG105</f>
        <v>0</v>
      </c>
      <c r="AH105" s="61"/>
    </row>
    <row r="106" spans="2:34" x14ac:dyDescent="0.25">
      <c r="B106" s="26" t="s">
        <v>89</v>
      </c>
      <c r="C106" s="6">
        <v>435</v>
      </c>
      <c r="D106" s="25">
        <f t="shared" si="81"/>
        <v>435</v>
      </c>
      <c r="E106" s="25">
        <f t="shared" si="53"/>
        <v>584</v>
      </c>
      <c r="F106" s="2">
        <f t="shared" si="54"/>
        <v>1.0188356164383561</v>
      </c>
      <c r="G106" s="3">
        <f t="shared" si="55"/>
        <v>443.1934931506849</v>
      </c>
      <c r="H106" s="3">
        <f t="shared" si="56"/>
        <v>30.565068493150683</v>
      </c>
      <c r="I106" s="3">
        <f t="shared" si="73"/>
        <v>886.3869863013698</v>
      </c>
      <c r="J106" s="3">
        <f t="shared" si="74"/>
        <v>61.130136986301366</v>
      </c>
      <c r="K106" s="4">
        <f t="shared" si="57"/>
        <v>255279.4520547945</v>
      </c>
      <c r="L106" s="4">
        <f t="shared" si="58"/>
        <v>17605.479452054795</v>
      </c>
      <c r="M106" s="7">
        <f t="shared" si="59"/>
        <v>0</v>
      </c>
      <c r="N106" s="7">
        <f t="shared" si="60"/>
        <v>0</v>
      </c>
      <c r="O106" s="7">
        <f t="shared" si="61"/>
        <v>0</v>
      </c>
      <c r="P106" s="7">
        <f t="shared" si="75"/>
        <v>0</v>
      </c>
      <c r="Q106" s="9">
        <f t="shared" si="62"/>
        <v>0</v>
      </c>
      <c r="R106" s="9">
        <f t="shared" si="63"/>
        <v>0</v>
      </c>
      <c r="S106" s="9">
        <f t="shared" si="64"/>
        <v>0</v>
      </c>
      <c r="T106" s="1">
        <f t="shared" si="65"/>
        <v>0</v>
      </c>
      <c r="U106" s="9">
        <f t="shared" si="66"/>
        <v>0</v>
      </c>
      <c r="V106" s="9">
        <f t="shared" si="67"/>
        <v>0</v>
      </c>
      <c r="W106" s="1">
        <f t="shared" si="68"/>
        <v>0</v>
      </c>
      <c r="X106" s="9">
        <f t="shared" si="76"/>
        <v>0</v>
      </c>
      <c r="Y106" s="10">
        <f t="shared" si="77"/>
        <v>0</v>
      </c>
      <c r="Z106" s="10">
        <f t="shared" si="78"/>
        <v>0</v>
      </c>
      <c r="AA106" s="9">
        <f t="shared" si="79"/>
        <v>0</v>
      </c>
      <c r="AB106" s="47" t="e">
        <f t="shared" si="69"/>
        <v>#DIV/0!</v>
      </c>
      <c r="AC106" s="7">
        <f t="shared" si="70"/>
        <v>0</v>
      </c>
      <c r="AD106" s="44">
        <f t="shared" si="71"/>
        <v>0</v>
      </c>
      <c r="AE106" s="44">
        <f t="shared" si="72"/>
        <v>0</v>
      </c>
      <c r="AF106" s="44">
        <f t="shared" si="80"/>
        <v>0</v>
      </c>
      <c r="AG106" s="44">
        <f>'1 Krautuve'!AG106</f>
        <v>0</v>
      </c>
      <c r="AH106" s="61"/>
    </row>
    <row r="107" spans="2:34" x14ac:dyDescent="0.25">
      <c r="B107" s="26" t="s">
        <v>90</v>
      </c>
      <c r="C107" s="6">
        <v>440</v>
      </c>
      <c r="D107" s="25">
        <f t="shared" si="81"/>
        <v>439.99999999999994</v>
      </c>
      <c r="E107" s="25">
        <f t="shared" si="53"/>
        <v>589</v>
      </c>
      <c r="F107" s="2">
        <f t="shared" si="54"/>
        <v>1.0101867572156198</v>
      </c>
      <c r="G107" s="3">
        <f t="shared" si="55"/>
        <v>444.48217317487268</v>
      </c>
      <c r="H107" s="3">
        <f t="shared" si="56"/>
        <v>30.305602716468595</v>
      </c>
      <c r="I107" s="3">
        <f t="shared" si="73"/>
        <v>888.96434634974537</v>
      </c>
      <c r="J107" s="3">
        <f t="shared" si="74"/>
        <v>60.61120543293719</v>
      </c>
      <c r="K107" s="4">
        <f t="shared" si="57"/>
        <v>256021.73174872666</v>
      </c>
      <c r="L107" s="4">
        <f t="shared" si="58"/>
        <v>17456.027164685911</v>
      </c>
      <c r="M107" s="7">
        <f t="shared" si="59"/>
        <v>0</v>
      </c>
      <c r="N107" s="7">
        <f t="shared" si="60"/>
        <v>0</v>
      </c>
      <c r="O107" s="7">
        <f t="shared" si="61"/>
        <v>0</v>
      </c>
      <c r="P107" s="7">
        <f t="shared" si="75"/>
        <v>0</v>
      </c>
      <c r="Q107" s="9">
        <f t="shared" si="62"/>
        <v>0</v>
      </c>
      <c r="R107" s="9">
        <f t="shared" si="63"/>
        <v>0</v>
      </c>
      <c r="S107" s="9">
        <f t="shared" si="64"/>
        <v>0</v>
      </c>
      <c r="T107" s="1">
        <f t="shared" si="65"/>
        <v>0</v>
      </c>
      <c r="U107" s="9">
        <f t="shared" si="66"/>
        <v>0</v>
      </c>
      <c r="V107" s="9">
        <f t="shared" si="67"/>
        <v>0</v>
      </c>
      <c r="W107" s="1">
        <f t="shared" si="68"/>
        <v>0</v>
      </c>
      <c r="X107" s="9">
        <f t="shared" si="76"/>
        <v>0</v>
      </c>
      <c r="Y107" s="10">
        <f t="shared" si="77"/>
        <v>0</v>
      </c>
      <c r="Z107" s="10">
        <f t="shared" si="78"/>
        <v>0</v>
      </c>
      <c r="AA107" s="9">
        <f t="shared" si="79"/>
        <v>0</v>
      </c>
      <c r="AB107" s="47" t="e">
        <f t="shared" si="69"/>
        <v>#DIV/0!</v>
      </c>
      <c r="AC107" s="7">
        <f t="shared" si="70"/>
        <v>0</v>
      </c>
      <c r="AD107" s="44">
        <f t="shared" si="71"/>
        <v>0</v>
      </c>
      <c r="AE107" s="44">
        <f t="shared" si="72"/>
        <v>0</v>
      </c>
      <c r="AF107" s="44">
        <f t="shared" si="80"/>
        <v>0</v>
      </c>
      <c r="AG107" s="44">
        <f>'1 Krautuve'!AG107</f>
        <v>0</v>
      </c>
      <c r="AH107" s="61"/>
    </row>
    <row r="108" spans="2:34" x14ac:dyDescent="0.25">
      <c r="B108" s="26" t="s">
        <v>91</v>
      </c>
      <c r="C108" s="6">
        <v>445</v>
      </c>
      <c r="D108" s="25">
        <f t="shared" si="81"/>
        <v>445</v>
      </c>
      <c r="E108" s="25">
        <f t="shared" si="53"/>
        <v>594</v>
      </c>
      <c r="F108" s="2">
        <f t="shared" si="54"/>
        <v>1.0016835016835017</v>
      </c>
      <c r="G108" s="3">
        <f t="shared" si="55"/>
        <v>445.74915824915826</v>
      </c>
      <c r="H108" s="3">
        <f t="shared" si="56"/>
        <v>30.050505050505052</v>
      </c>
      <c r="I108" s="3">
        <f t="shared" si="73"/>
        <v>891.49831649831651</v>
      </c>
      <c r="J108" s="3">
        <f t="shared" si="74"/>
        <v>60.101010101010104</v>
      </c>
      <c r="K108" s="4">
        <f t="shared" si="57"/>
        <v>256751.51515151517</v>
      </c>
      <c r="L108" s="4">
        <f t="shared" si="58"/>
        <v>17309.090909090912</v>
      </c>
      <c r="M108" s="7">
        <f t="shared" si="59"/>
        <v>0</v>
      </c>
      <c r="N108" s="7">
        <f t="shared" si="60"/>
        <v>0</v>
      </c>
      <c r="O108" s="7">
        <f t="shared" si="61"/>
        <v>0</v>
      </c>
      <c r="P108" s="7">
        <f t="shared" si="75"/>
        <v>0</v>
      </c>
      <c r="Q108" s="9">
        <f t="shared" si="62"/>
        <v>0</v>
      </c>
      <c r="R108" s="9">
        <f t="shared" si="63"/>
        <v>0</v>
      </c>
      <c r="S108" s="9">
        <f t="shared" si="64"/>
        <v>0</v>
      </c>
      <c r="T108" s="1">
        <f t="shared" si="65"/>
        <v>0</v>
      </c>
      <c r="U108" s="9">
        <f t="shared" si="66"/>
        <v>0</v>
      </c>
      <c r="V108" s="9">
        <f t="shared" si="67"/>
        <v>0</v>
      </c>
      <c r="W108" s="1">
        <f t="shared" si="68"/>
        <v>0</v>
      </c>
      <c r="X108" s="9">
        <f t="shared" si="76"/>
        <v>0</v>
      </c>
      <c r="Y108" s="10">
        <f t="shared" si="77"/>
        <v>0</v>
      </c>
      <c r="Z108" s="10">
        <f t="shared" si="78"/>
        <v>0</v>
      </c>
      <c r="AA108" s="9">
        <f t="shared" si="79"/>
        <v>0</v>
      </c>
      <c r="AB108" s="47" t="e">
        <f t="shared" si="69"/>
        <v>#DIV/0!</v>
      </c>
      <c r="AC108" s="7">
        <f t="shared" si="70"/>
        <v>0</v>
      </c>
      <c r="AD108" s="44">
        <f t="shared" si="71"/>
        <v>0</v>
      </c>
      <c r="AE108" s="44">
        <f t="shared" si="72"/>
        <v>0</v>
      </c>
      <c r="AF108" s="44">
        <f t="shared" si="80"/>
        <v>0</v>
      </c>
      <c r="AG108" s="44">
        <f>'1 Krautuve'!AG108</f>
        <v>0</v>
      </c>
      <c r="AH108" s="61"/>
    </row>
    <row r="109" spans="2:34" x14ac:dyDescent="0.25">
      <c r="B109" s="26" t="s">
        <v>92</v>
      </c>
      <c r="C109" s="6">
        <v>450</v>
      </c>
      <c r="D109" s="25">
        <f t="shared" si="81"/>
        <v>450</v>
      </c>
      <c r="E109" s="25">
        <f t="shared" si="53"/>
        <v>599</v>
      </c>
      <c r="F109" s="2">
        <f t="shared" si="54"/>
        <v>0.99332220367278801</v>
      </c>
      <c r="G109" s="3">
        <f t="shared" si="55"/>
        <v>446.99499165275461</v>
      </c>
      <c r="H109" s="3">
        <f t="shared" si="56"/>
        <v>29.79966611018364</v>
      </c>
      <c r="I109" s="3">
        <f t="shared" si="73"/>
        <v>893.98998330550921</v>
      </c>
      <c r="J109" s="3">
        <f t="shared" si="74"/>
        <v>59.59933222036728</v>
      </c>
      <c r="K109" s="4">
        <f t="shared" si="57"/>
        <v>257469.11519198667</v>
      </c>
      <c r="L109" s="4">
        <f t="shared" si="58"/>
        <v>17164.607679465778</v>
      </c>
      <c r="M109" s="7">
        <f t="shared" si="59"/>
        <v>0</v>
      </c>
      <c r="N109" s="7">
        <f t="shared" si="60"/>
        <v>0</v>
      </c>
      <c r="O109" s="7">
        <f t="shared" si="61"/>
        <v>0</v>
      </c>
      <c r="P109" s="7">
        <f t="shared" si="75"/>
        <v>0</v>
      </c>
      <c r="Q109" s="9">
        <f t="shared" si="62"/>
        <v>0</v>
      </c>
      <c r="R109" s="9">
        <f t="shared" si="63"/>
        <v>0</v>
      </c>
      <c r="S109" s="9">
        <f t="shared" si="64"/>
        <v>0</v>
      </c>
      <c r="T109" s="1">
        <f t="shared" si="65"/>
        <v>0</v>
      </c>
      <c r="U109" s="9">
        <f t="shared" si="66"/>
        <v>0</v>
      </c>
      <c r="V109" s="9">
        <f t="shared" si="67"/>
        <v>0</v>
      </c>
      <c r="W109" s="1">
        <f t="shared" si="68"/>
        <v>0</v>
      </c>
      <c r="X109" s="9">
        <f t="shared" si="76"/>
        <v>0</v>
      </c>
      <c r="Y109" s="10">
        <f t="shared" si="77"/>
        <v>0</v>
      </c>
      <c r="Z109" s="10">
        <f t="shared" si="78"/>
        <v>0</v>
      </c>
      <c r="AA109" s="9">
        <f t="shared" si="79"/>
        <v>0</v>
      </c>
      <c r="AB109" s="47" t="e">
        <f t="shared" si="69"/>
        <v>#DIV/0!</v>
      </c>
      <c r="AC109" s="7">
        <f t="shared" si="70"/>
        <v>0</v>
      </c>
      <c r="AD109" s="44">
        <f t="shared" si="71"/>
        <v>0</v>
      </c>
      <c r="AE109" s="44">
        <f t="shared" si="72"/>
        <v>0</v>
      </c>
      <c r="AF109" s="44">
        <f t="shared" si="80"/>
        <v>0</v>
      </c>
      <c r="AG109" s="44">
        <f>'1 Krautuve'!AG109</f>
        <v>0</v>
      </c>
      <c r="AH109" s="61"/>
    </row>
    <row r="110" spans="2:34" x14ac:dyDescent="0.25">
      <c r="B110" s="26" t="s">
        <v>93</v>
      </c>
      <c r="C110" s="6">
        <v>455</v>
      </c>
      <c r="D110" s="25">
        <f t="shared" si="81"/>
        <v>455</v>
      </c>
      <c r="E110" s="25">
        <f t="shared" si="53"/>
        <v>604</v>
      </c>
      <c r="F110" s="2">
        <f t="shared" si="54"/>
        <v>0.98509933774834435</v>
      </c>
      <c r="G110" s="3">
        <f t="shared" si="55"/>
        <v>448.2201986754967</v>
      </c>
      <c r="H110" s="3">
        <f t="shared" si="56"/>
        <v>29.55298013245033</v>
      </c>
      <c r="I110" s="3">
        <f t="shared" si="73"/>
        <v>896.44039735099341</v>
      </c>
      <c r="J110" s="3">
        <f t="shared" si="74"/>
        <v>59.105960264900659</v>
      </c>
      <c r="K110" s="4">
        <f t="shared" si="57"/>
        <v>258174.8344370861</v>
      </c>
      <c r="L110" s="4">
        <f t="shared" si="58"/>
        <v>17022.51655629139</v>
      </c>
      <c r="M110" s="7">
        <f t="shared" si="59"/>
        <v>0</v>
      </c>
      <c r="N110" s="7">
        <f t="shared" si="60"/>
        <v>0</v>
      </c>
      <c r="O110" s="7">
        <f t="shared" si="61"/>
        <v>0</v>
      </c>
      <c r="P110" s="7">
        <f t="shared" si="75"/>
        <v>0</v>
      </c>
      <c r="Q110" s="9">
        <f t="shared" si="62"/>
        <v>0</v>
      </c>
      <c r="R110" s="9">
        <f t="shared" si="63"/>
        <v>0</v>
      </c>
      <c r="S110" s="9">
        <f t="shared" si="64"/>
        <v>0</v>
      </c>
      <c r="T110" s="1">
        <f t="shared" si="65"/>
        <v>0</v>
      </c>
      <c r="U110" s="9">
        <f t="shared" si="66"/>
        <v>0</v>
      </c>
      <c r="V110" s="9">
        <f t="shared" si="67"/>
        <v>0</v>
      </c>
      <c r="W110" s="1">
        <f t="shared" si="68"/>
        <v>0</v>
      </c>
      <c r="X110" s="9">
        <f t="shared" si="76"/>
        <v>0</v>
      </c>
      <c r="Y110" s="10">
        <f t="shared" si="77"/>
        <v>0</v>
      </c>
      <c r="Z110" s="10">
        <f t="shared" si="78"/>
        <v>0</v>
      </c>
      <c r="AA110" s="9">
        <f t="shared" si="79"/>
        <v>0</v>
      </c>
      <c r="AB110" s="47" t="e">
        <f t="shared" si="69"/>
        <v>#DIV/0!</v>
      </c>
      <c r="AC110" s="7">
        <f t="shared" si="70"/>
        <v>0</v>
      </c>
      <c r="AD110" s="44">
        <f t="shared" si="71"/>
        <v>0</v>
      </c>
      <c r="AE110" s="44">
        <f t="shared" si="72"/>
        <v>0</v>
      </c>
      <c r="AF110" s="44">
        <f t="shared" si="80"/>
        <v>0</v>
      </c>
      <c r="AG110" s="44">
        <f>'1 Krautuve'!AG110</f>
        <v>0</v>
      </c>
      <c r="AH110" s="61"/>
    </row>
    <row r="111" spans="2:34" x14ac:dyDescent="0.25">
      <c r="B111" s="26" t="s">
        <v>94</v>
      </c>
      <c r="C111" s="6">
        <v>460</v>
      </c>
      <c r="D111" s="25">
        <f t="shared" si="81"/>
        <v>460</v>
      </c>
      <c r="E111" s="25">
        <f t="shared" si="53"/>
        <v>609</v>
      </c>
      <c r="F111" s="2">
        <f t="shared" si="54"/>
        <v>0.97701149425287359</v>
      </c>
      <c r="G111" s="3">
        <f t="shared" si="55"/>
        <v>449.42528735632186</v>
      </c>
      <c r="H111" s="3">
        <f t="shared" si="56"/>
        <v>29.310344827586206</v>
      </c>
      <c r="I111" s="3">
        <f t="shared" si="73"/>
        <v>898.85057471264372</v>
      </c>
      <c r="J111" s="3">
        <f t="shared" si="74"/>
        <v>58.620689655172413</v>
      </c>
      <c r="K111" s="4">
        <f t="shared" si="57"/>
        <v>258868.96551724139</v>
      </c>
      <c r="L111" s="4">
        <f t="shared" si="58"/>
        <v>16882.758620689656</v>
      </c>
      <c r="M111" s="7">
        <f t="shared" si="59"/>
        <v>0</v>
      </c>
      <c r="N111" s="7">
        <f t="shared" si="60"/>
        <v>0</v>
      </c>
      <c r="O111" s="7">
        <f t="shared" si="61"/>
        <v>0</v>
      </c>
      <c r="P111" s="7">
        <f t="shared" si="75"/>
        <v>0</v>
      </c>
      <c r="Q111" s="9">
        <f t="shared" si="62"/>
        <v>0</v>
      </c>
      <c r="R111" s="9">
        <f t="shared" si="63"/>
        <v>0</v>
      </c>
      <c r="S111" s="9">
        <f t="shared" si="64"/>
        <v>0</v>
      </c>
      <c r="T111" s="1">
        <f t="shared" si="65"/>
        <v>0</v>
      </c>
      <c r="U111" s="9">
        <f t="shared" si="66"/>
        <v>0</v>
      </c>
      <c r="V111" s="9">
        <f t="shared" si="67"/>
        <v>0</v>
      </c>
      <c r="W111" s="1">
        <f t="shared" si="68"/>
        <v>0</v>
      </c>
      <c r="X111" s="9">
        <f t="shared" si="76"/>
        <v>0</v>
      </c>
      <c r="Y111" s="10">
        <f t="shared" si="77"/>
        <v>0</v>
      </c>
      <c r="Z111" s="10">
        <f t="shared" si="78"/>
        <v>0</v>
      </c>
      <c r="AA111" s="9">
        <f t="shared" si="79"/>
        <v>0</v>
      </c>
      <c r="AB111" s="47" t="e">
        <f t="shared" si="69"/>
        <v>#DIV/0!</v>
      </c>
      <c r="AC111" s="7">
        <f t="shared" si="70"/>
        <v>0</v>
      </c>
      <c r="AD111" s="44">
        <f t="shared" si="71"/>
        <v>0</v>
      </c>
      <c r="AE111" s="44">
        <f t="shared" si="72"/>
        <v>0</v>
      </c>
      <c r="AF111" s="44">
        <f t="shared" si="80"/>
        <v>0</v>
      </c>
      <c r="AG111" s="44">
        <f>'1 Krautuve'!AG111</f>
        <v>0</v>
      </c>
      <c r="AH111" s="61"/>
    </row>
    <row r="112" spans="2:34" x14ac:dyDescent="0.25">
      <c r="B112" s="26" t="s">
        <v>95</v>
      </c>
      <c r="C112" s="6">
        <v>465</v>
      </c>
      <c r="D112" s="25">
        <f t="shared" si="81"/>
        <v>465</v>
      </c>
      <c r="E112" s="25">
        <f t="shared" si="53"/>
        <v>614</v>
      </c>
      <c r="F112" s="2">
        <f t="shared" si="54"/>
        <v>0.96905537459283386</v>
      </c>
      <c r="G112" s="3">
        <f t="shared" si="55"/>
        <v>450.61074918566777</v>
      </c>
      <c r="H112" s="3">
        <f t="shared" si="56"/>
        <v>29.071661237785015</v>
      </c>
      <c r="I112" s="3">
        <f t="shared" si="73"/>
        <v>901.22149837133554</v>
      </c>
      <c r="J112" s="3">
        <f t="shared" si="74"/>
        <v>58.143322475570031</v>
      </c>
      <c r="K112" s="4">
        <f t="shared" si="57"/>
        <v>259551.79153094464</v>
      </c>
      <c r="L112" s="4">
        <f t="shared" si="58"/>
        <v>16745.276872964168</v>
      </c>
      <c r="M112" s="7">
        <f t="shared" si="59"/>
        <v>0</v>
      </c>
      <c r="N112" s="7">
        <f t="shared" si="60"/>
        <v>0</v>
      </c>
      <c r="O112" s="7">
        <f t="shared" si="61"/>
        <v>0</v>
      </c>
      <c r="P112" s="7">
        <f t="shared" si="75"/>
        <v>0</v>
      </c>
      <c r="Q112" s="9">
        <f t="shared" si="62"/>
        <v>0</v>
      </c>
      <c r="R112" s="9">
        <f t="shared" si="63"/>
        <v>0</v>
      </c>
      <c r="S112" s="9">
        <f t="shared" si="64"/>
        <v>0</v>
      </c>
      <c r="T112" s="1">
        <f t="shared" si="65"/>
        <v>0</v>
      </c>
      <c r="U112" s="9">
        <f t="shared" si="66"/>
        <v>0</v>
      </c>
      <c r="V112" s="9">
        <f t="shared" si="67"/>
        <v>0</v>
      </c>
      <c r="W112" s="1">
        <f t="shared" si="68"/>
        <v>0</v>
      </c>
      <c r="X112" s="9">
        <f t="shared" si="76"/>
        <v>0</v>
      </c>
      <c r="Y112" s="10">
        <f t="shared" si="77"/>
        <v>0</v>
      </c>
      <c r="Z112" s="10">
        <f t="shared" si="78"/>
        <v>0</v>
      </c>
      <c r="AA112" s="9">
        <f t="shared" si="79"/>
        <v>0</v>
      </c>
      <c r="AB112" s="47" t="e">
        <f t="shared" si="69"/>
        <v>#DIV/0!</v>
      </c>
      <c r="AC112" s="7">
        <f t="shared" si="70"/>
        <v>0</v>
      </c>
      <c r="AD112" s="44">
        <f t="shared" si="71"/>
        <v>0</v>
      </c>
      <c r="AE112" s="44">
        <f t="shared" si="72"/>
        <v>0</v>
      </c>
      <c r="AF112" s="44">
        <f t="shared" si="80"/>
        <v>0</v>
      </c>
      <c r="AG112" s="44">
        <f>'1 Krautuve'!AG112</f>
        <v>0</v>
      </c>
      <c r="AH112" s="61"/>
    </row>
    <row r="113" spans="2:34" x14ac:dyDescent="0.25">
      <c r="B113" s="26" t="s">
        <v>96</v>
      </c>
      <c r="C113" s="6">
        <v>470</v>
      </c>
      <c r="D113" s="25">
        <f t="shared" si="81"/>
        <v>469.99999999999994</v>
      </c>
      <c r="E113" s="25">
        <f t="shared" si="53"/>
        <v>619</v>
      </c>
      <c r="F113" s="2">
        <f t="shared" si="54"/>
        <v>0.96122778675282716</v>
      </c>
      <c r="G113" s="3">
        <f t="shared" si="55"/>
        <v>451.77705977382874</v>
      </c>
      <c r="H113" s="3">
        <f t="shared" si="56"/>
        <v>28.836833602584814</v>
      </c>
      <c r="I113" s="3">
        <f t="shared" si="73"/>
        <v>903.55411954765748</v>
      </c>
      <c r="J113" s="3">
        <f t="shared" si="74"/>
        <v>57.673667205169629</v>
      </c>
      <c r="K113" s="4">
        <f t="shared" si="57"/>
        <v>260223.58642972534</v>
      </c>
      <c r="L113" s="4">
        <f t="shared" si="58"/>
        <v>16610.016155088852</v>
      </c>
      <c r="M113" s="7">
        <f t="shared" si="59"/>
        <v>0</v>
      </c>
      <c r="N113" s="7">
        <f t="shared" si="60"/>
        <v>0</v>
      </c>
      <c r="O113" s="7">
        <f t="shared" si="61"/>
        <v>0</v>
      </c>
      <c r="P113" s="7">
        <f t="shared" si="75"/>
        <v>0</v>
      </c>
      <c r="Q113" s="9">
        <f t="shared" si="62"/>
        <v>0</v>
      </c>
      <c r="R113" s="9">
        <f t="shared" si="63"/>
        <v>0</v>
      </c>
      <c r="S113" s="9">
        <f t="shared" si="64"/>
        <v>0</v>
      </c>
      <c r="T113" s="1">
        <f t="shared" si="65"/>
        <v>0</v>
      </c>
      <c r="U113" s="9">
        <f t="shared" si="66"/>
        <v>0</v>
      </c>
      <c r="V113" s="9">
        <f t="shared" si="67"/>
        <v>0</v>
      </c>
      <c r="W113" s="1">
        <f t="shared" si="68"/>
        <v>0</v>
      </c>
      <c r="X113" s="9">
        <f t="shared" si="76"/>
        <v>0</v>
      </c>
      <c r="Y113" s="10">
        <f t="shared" si="77"/>
        <v>0</v>
      </c>
      <c r="Z113" s="10">
        <f t="shared" si="78"/>
        <v>0</v>
      </c>
      <c r="AA113" s="9">
        <f t="shared" si="79"/>
        <v>0</v>
      </c>
      <c r="AB113" s="47" t="e">
        <f t="shared" si="69"/>
        <v>#DIV/0!</v>
      </c>
      <c r="AC113" s="7">
        <f t="shared" si="70"/>
        <v>0</v>
      </c>
      <c r="AD113" s="44">
        <f t="shared" si="71"/>
        <v>0</v>
      </c>
      <c r="AE113" s="44">
        <f t="shared" si="72"/>
        <v>0</v>
      </c>
      <c r="AF113" s="44">
        <f t="shared" si="80"/>
        <v>0</v>
      </c>
      <c r="AG113" s="44">
        <f>'1 Krautuve'!AG113</f>
        <v>0</v>
      </c>
      <c r="AH113" s="61"/>
    </row>
    <row r="114" spans="2:34" x14ac:dyDescent="0.25">
      <c r="B114" s="26" t="s">
        <v>97</v>
      </c>
      <c r="C114" s="6">
        <v>475</v>
      </c>
      <c r="D114" s="25">
        <f t="shared" si="81"/>
        <v>475</v>
      </c>
      <c r="E114" s="25">
        <f t="shared" si="53"/>
        <v>624</v>
      </c>
      <c r="F114" s="2">
        <f t="shared" si="54"/>
        <v>0.95352564102564108</v>
      </c>
      <c r="G114" s="3">
        <f t="shared" si="55"/>
        <v>452.9246794871795</v>
      </c>
      <c r="H114" s="3">
        <f t="shared" si="56"/>
        <v>28.605769230769234</v>
      </c>
      <c r="I114" s="3">
        <f t="shared" si="73"/>
        <v>905.84935897435901</v>
      </c>
      <c r="J114" s="3">
        <f t="shared" si="74"/>
        <v>57.211538461538467</v>
      </c>
      <c r="K114" s="4">
        <f t="shared" si="57"/>
        <v>260884.6153846154</v>
      </c>
      <c r="L114" s="4">
        <f t="shared" si="58"/>
        <v>16476.923076923078</v>
      </c>
      <c r="M114" s="7">
        <f t="shared" si="59"/>
        <v>0</v>
      </c>
      <c r="N114" s="7">
        <f t="shared" si="60"/>
        <v>0</v>
      </c>
      <c r="O114" s="7">
        <f t="shared" si="61"/>
        <v>0</v>
      </c>
      <c r="P114" s="7">
        <f t="shared" si="75"/>
        <v>0</v>
      </c>
      <c r="Q114" s="9">
        <f t="shared" si="62"/>
        <v>0</v>
      </c>
      <c r="R114" s="9">
        <f t="shared" si="63"/>
        <v>0</v>
      </c>
      <c r="S114" s="9">
        <f t="shared" si="64"/>
        <v>0</v>
      </c>
      <c r="T114" s="1">
        <f t="shared" si="65"/>
        <v>0</v>
      </c>
      <c r="U114" s="9">
        <f t="shared" si="66"/>
        <v>0</v>
      </c>
      <c r="V114" s="9">
        <f t="shared" si="67"/>
        <v>0</v>
      </c>
      <c r="W114" s="1">
        <f t="shared" si="68"/>
        <v>0</v>
      </c>
      <c r="X114" s="9">
        <f t="shared" si="76"/>
        <v>0</v>
      </c>
      <c r="Y114" s="10">
        <f t="shared" si="77"/>
        <v>0</v>
      </c>
      <c r="Z114" s="10">
        <f t="shared" si="78"/>
        <v>0</v>
      </c>
      <c r="AA114" s="9">
        <f t="shared" si="79"/>
        <v>0</v>
      </c>
      <c r="AB114" s="47" t="e">
        <f t="shared" si="69"/>
        <v>#DIV/0!</v>
      </c>
      <c r="AC114" s="7">
        <f t="shared" si="70"/>
        <v>0</v>
      </c>
      <c r="AD114" s="44">
        <f t="shared" si="71"/>
        <v>0</v>
      </c>
      <c r="AE114" s="44">
        <f t="shared" si="72"/>
        <v>0</v>
      </c>
      <c r="AF114" s="44">
        <f t="shared" si="80"/>
        <v>0</v>
      </c>
      <c r="AG114" s="44">
        <f>'1 Krautuve'!AG114</f>
        <v>0</v>
      </c>
      <c r="AH114" s="61"/>
    </row>
    <row r="115" spans="2:34" x14ac:dyDescent="0.25">
      <c r="B115" s="26" t="s">
        <v>98</v>
      </c>
      <c r="C115" s="6">
        <v>480</v>
      </c>
      <c r="D115" s="25">
        <f t="shared" si="81"/>
        <v>480</v>
      </c>
      <c r="E115" s="25">
        <f t="shared" si="53"/>
        <v>629</v>
      </c>
      <c r="F115" s="2">
        <f t="shared" si="54"/>
        <v>0.94594594594594594</v>
      </c>
      <c r="G115" s="3">
        <f t="shared" si="55"/>
        <v>454.05405405405406</v>
      </c>
      <c r="H115" s="3">
        <f t="shared" si="56"/>
        <v>28.378378378378379</v>
      </c>
      <c r="I115" s="3">
        <f t="shared" si="73"/>
        <v>908.10810810810813</v>
      </c>
      <c r="J115" s="3">
        <f t="shared" si="74"/>
        <v>56.756756756756758</v>
      </c>
      <c r="K115" s="4">
        <f t="shared" si="57"/>
        <v>261535.13513513515</v>
      </c>
      <c r="L115" s="4">
        <f t="shared" si="58"/>
        <v>16345.945945945947</v>
      </c>
      <c r="M115" s="7">
        <f t="shared" si="59"/>
        <v>0</v>
      </c>
      <c r="N115" s="7">
        <f t="shared" si="60"/>
        <v>0</v>
      </c>
      <c r="O115" s="7">
        <f t="shared" si="61"/>
        <v>0</v>
      </c>
      <c r="P115" s="7">
        <f t="shared" si="75"/>
        <v>0</v>
      </c>
      <c r="Q115" s="9">
        <f t="shared" si="62"/>
        <v>0</v>
      </c>
      <c r="R115" s="9">
        <f t="shared" si="63"/>
        <v>0</v>
      </c>
      <c r="S115" s="9">
        <f t="shared" si="64"/>
        <v>0</v>
      </c>
      <c r="T115" s="1">
        <f t="shared" si="65"/>
        <v>0</v>
      </c>
      <c r="U115" s="9">
        <f t="shared" si="66"/>
        <v>0</v>
      </c>
      <c r="V115" s="9">
        <f t="shared" si="67"/>
        <v>0</v>
      </c>
      <c r="W115" s="1">
        <f t="shared" si="68"/>
        <v>0</v>
      </c>
      <c r="X115" s="9">
        <f t="shared" si="76"/>
        <v>0</v>
      </c>
      <c r="Y115" s="10">
        <f t="shared" si="77"/>
        <v>0</v>
      </c>
      <c r="Z115" s="10">
        <f t="shared" si="78"/>
        <v>0</v>
      </c>
      <c r="AA115" s="9">
        <f t="shared" si="79"/>
        <v>0</v>
      </c>
      <c r="AB115" s="47" t="e">
        <f t="shared" si="69"/>
        <v>#DIV/0!</v>
      </c>
      <c r="AC115" s="7">
        <f t="shared" si="70"/>
        <v>0</v>
      </c>
      <c r="AD115" s="44">
        <f t="shared" si="71"/>
        <v>0</v>
      </c>
      <c r="AE115" s="44">
        <f t="shared" si="72"/>
        <v>0</v>
      </c>
      <c r="AF115" s="44">
        <f t="shared" si="80"/>
        <v>0</v>
      </c>
      <c r="AG115" s="44">
        <f>'1 Krautuve'!AG115</f>
        <v>0</v>
      </c>
      <c r="AH115" s="61"/>
    </row>
    <row r="116" spans="2:34" x14ac:dyDescent="0.25">
      <c r="B116" s="26" t="s">
        <v>99</v>
      </c>
      <c r="C116" s="6">
        <v>485</v>
      </c>
      <c r="D116" s="25">
        <f t="shared" si="81"/>
        <v>485.00000000000006</v>
      </c>
      <c r="E116" s="25">
        <f t="shared" ref="E116:E139" si="82">D116+$D$7+$D$8</f>
        <v>634</v>
      </c>
      <c r="F116" s="2">
        <f t="shared" ref="F116:F139" si="83">($D$10-$D$9-$D$12)/E116</f>
        <v>0.93848580441640383</v>
      </c>
      <c r="G116" s="3">
        <f t="shared" ref="G116:G139" si="84">C116*F116</f>
        <v>455.16561514195587</v>
      </c>
      <c r="H116" s="3">
        <f t="shared" ref="H116:H139" si="85">F116*$D$16</f>
        <v>28.154574132492115</v>
      </c>
      <c r="I116" s="3">
        <f t="shared" si="73"/>
        <v>910.33123028391174</v>
      </c>
      <c r="J116" s="3">
        <f t="shared" si="74"/>
        <v>56.309148264984231</v>
      </c>
      <c r="K116" s="4">
        <f t="shared" ref="K116:K139" si="86">I116*$D$14</f>
        <v>262175.39432176657</v>
      </c>
      <c r="L116" s="4">
        <f t="shared" ref="L116:L139" si="87">J116*$D$14</f>
        <v>16217.034700315458</v>
      </c>
      <c r="M116" s="7">
        <f t="shared" ref="M116:M139" si="88">K116*$W$16</f>
        <v>0</v>
      </c>
      <c r="N116" s="7">
        <f t="shared" ref="N116:N139" si="89">$W$11</f>
        <v>0</v>
      </c>
      <c r="O116" s="7">
        <f t="shared" ref="O116:O139" si="90">((L116/$D$16)*($D$7+$D$8))/60*$K$16</f>
        <v>0</v>
      </c>
      <c r="P116" s="7">
        <f t="shared" si="75"/>
        <v>0</v>
      </c>
      <c r="Q116" s="9">
        <f t="shared" ref="Q116:Q139" si="91">ROUND($K$12/100*K116*$K$10,2)</f>
        <v>0</v>
      </c>
      <c r="R116" s="9">
        <f t="shared" ref="R116:R139" si="92">K116*$K$4</f>
        <v>0</v>
      </c>
      <c r="S116" s="9">
        <f t="shared" ref="S116:S139" si="93">K116*$K$5</f>
        <v>0</v>
      </c>
      <c r="T116" s="1">
        <f t="shared" ref="T116:T139" si="94">$K$6</f>
        <v>0</v>
      </c>
      <c r="U116" s="9">
        <f t="shared" ref="U116:U139" si="95">$K$7</f>
        <v>0</v>
      </c>
      <c r="V116" s="9">
        <f t="shared" ref="V116:V139" si="96">$K$8</f>
        <v>0</v>
      </c>
      <c r="W116" s="1">
        <f t="shared" ref="W116:W139" si="97">$K$9</f>
        <v>0</v>
      </c>
      <c r="X116" s="9">
        <f t="shared" si="76"/>
        <v>0</v>
      </c>
      <c r="Y116" s="10">
        <f t="shared" si="77"/>
        <v>0</v>
      </c>
      <c r="Z116" s="10">
        <f t="shared" si="78"/>
        <v>0</v>
      </c>
      <c r="AA116" s="9">
        <f t="shared" si="79"/>
        <v>0</v>
      </c>
      <c r="AB116" s="47" t="e">
        <f t="shared" ref="AB116:AB139" si="98">AA116/X116</f>
        <v>#DIV/0!</v>
      </c>
      <c r="AC116" s="7">
        <f t="shared" ref="AC116:AC139" si="99">X116+AA116</f>
        <v>0</v>
      </c>
      <c r="AD116" s="44">
        <f t="shared" ref="AD116:AD139" si="100">AC116/K116</f>
        <v>0</v>
      </c>
      <c r="AE116" s="44">
        <f t="shared" ref="AE116:AE139" si="101">AC116/L116</f>
        <v>0</v>
      </c>
      <c r="AF116" s="44">
        <f t="shared" si="80"/>
        <v>0</v>
      </c>
      <c r="AG116" s="44">
        <f>'1 Krautuve'!AG116</f>
        <v>0</v>
      </c>
      <c r="AH116" s="61"/>
    </row>
    <row r="117" spans="2:34" x14ac:dyDescent="0.25">
      <c r="B117" s="26" t="s">
        <v>100</v>
      </c>
      <c r="C117" s="6">
        <v>490</v>
      </c>
      <c r="D117" s="25">
        <f t="shared" si="81"/>
        <v>489.99999999999994</v>
      </c>
      <c r="E117" s="25">
        <f t="shared" si="82"/>
        <v>639</v>
      </c>
      <c r="F117" s="2">
        <f t="shared" si="83"/>
        <v>0.93114241001564946</v>
      </c>
      <c r="G117" s="3">
        <f t="shared" si="84"/>
        <v>456.25978090766824</v>
      </c>
      <c r="H117" s="3">
        <f t="shared" si="85"/>
        <v>27.934272300469484</v>
      </c>
      <c r="I117" s="3">
        <f t="shared" si="73"/>
        <v>912.51956181533649</v>
      </c>
      <c r="J117" s="3">
        <f t="shared" ref="J117:J139" si="102">H117*2</f>
        <v>55.868544600938968</v>
      </c>
      <c r="K117" s="4">
        <f t="shared" si="86"/>
        <v>262805.63380281691</v>
      </c>
      <c r="L117" s="4">
        <f t="shared" si="87"/>
        <v>16090.140845070422</v>
      </c>
      <c r="M117" s="7">
        <f t="shared" si="88"/>
        <v>0</v>
      </c>
      <c r="N117" s="7">
        <f t="shared" si="89"/>
        <v>0</v>
      </c>
      <c r="O117" s="7">
        <f t="shared" si="90"/>
        <v>0</v>
      </c>
      <c r="P117" s="7">
        <f t="shared" si="75"/>
        <v>0</v>
      </c>
      <c r="Q117" s="9">
        <f t="shared" si="91"/>
        <v>0</v>
      </c>
      <c r="R117" s="9">
        <f t="shared" si="92"/>
        <v>0</v>
      </c>
      <c r="S117" s="9">
        <f t="shared" si="93"/>
        <v>0</v>
      </c>
      <c r="T117" s="1">
        <f t="shared" si="94"/>
        <v>0</v>
      </c>
      <c r="U117" s="9">
        <f t="shared" si="95"/>
        <v>0</v>
      </c>
      <c r="V117" s="9">
        <f t="shared" si="96"/>
        <v>0</v>
      </c>
      <c r="W117" s="1">
        <f t="shared" si="97"/>
        <v>0</v>
      </c>
      <c r="X117" s="9">
        <f t="shared" si="76"/>
        <v>0</v>
      </c>
      <c r="Y117" s="10">
        <f t="shared" si="77"/>
        <v>0</v>
      </c>
      <c r="Z117" s="10">
        <f t="shared" si="78"/>
        <v>0</v>
      </c>
      <c r="AA117" s="9">
        <f t="shared" si="79"/>
        <v>0</v>
      </c>
      <c r="AB117" s="47" t="e">
        <f t="shared" si="98"/>
        <v>#DIV/0!</v>
      </c>
      <c r="AC117" s="7">
        <f t="shared" si="99"/>
        <v>0</v>
      </c>
      <c r="AD117" s="44">
        <f t="shared" si="100"/>
        <v>0</v>
      </c>
      <c r="AE117" s="44">
        <f t="shared" si="101"/>
        <v>0</v>
      </c>
      <c r="AF117" s="44">
        <f t="shared" si="80"/>
        <v>0</v>
      </c>
      <c r="AG117" s="44">
        <f>'1 Krautuve'!AG117</f>
        <v>0</v>
      </c>
      <c r="AH117" s="61"/>
    </row>
    <row r="118" spans="2:34" x14ac:dyDescent="0.25">
      <c r="B118" s="26" t="s">
        <v>101</v>
      </c>
      <c r="C118" s="6">
        <v>495</v>
      </c>
      <c r="D118" s="25">
        <f t="shared" si="81"/>
        <v>495</v>
      </c>
      <c r="E118" s="25">
        <f t="shared" si="82"/>
        <v>644</v>
      </c>
      <c r="F118" s="2">
        <f t="shared" si="83"/>
        <v>0.92391304347826086</v>
      </c>
      <c r="G118" s="3">
        <f t="shared" si="84"/>
        <v>457.33695652173913</v>
      </c>
      <c r="H118" s="3">
        <f t="shared" si="85"/>
        <v>27.717391304347824</v>
      </c>
      <c r="I118" s="3">
        <f t="shared" si="73"/>
        <v>914.67391304347825</v>
      </c>
      <c r="J118" s="3">
        <f t="shared" si="102"/>
        <v>55.434782608695649</v>
      </c>
      <c r="K118" s="4">
        <f t="shared" si="86"/>
        <v>263426.08695652173</v>
      </c>
      <c r="L118" s="4">
        <f t="shared" si="87"/>
        <v>15965.217391304346</v>
      </c>
      <c r="M118" s="7">
        <f t="shared" si="88"/>
        <v>0</v>
      </c>
      <c r="N118" s="7">
        <f t="shared" si="89"/>
        <v>0</v>
      </c>
      <c r="O118" s="7">
        <f t="shared" si="90"/>
        <v>0</v>
      </c>
      <c r="P118" s="7">
        <f t="shared" si="75"/>
        <v>0</v>
      </c>
      <c r="Q118" s="9">
        <f t="shared" si="91"/>
        <v>0</v>
      </c>
      <c r="R118" s="9">
        <f t="shared" si="92"/>
        <v>0</v>
      </c>
      <c r="S118" s="9">
        <f t="shared" si="93"/>
        <v>0</v>
      </c>
      <c r="T118" s="1">
        <f t="shared" si="94"/>
        <v>0</v>
      </c>
      <c r="U118" s="9">
        <f t="shared" si="95"/>
        <v>0</v>
      </c>
      <c r="V118" s="9">
        <f t="shared" si="96"/>
        <v>0</v>
      </c>
      <c r="W118" s="1">
        <f t="shared" si="97"/>
        <v>0</v>
      </c>
      <c r="X118" s="9">
        <f t="shared" si="76"/>
        <v>0</v>
      </c>
      <c r="Y118" s="10">
        <f t="shared" si="77"/>
        <v>0</v>
      </c>
      <c r="Z118" s="10">
        <f t="shared" si="78"/>
        <v>0</v>
      </c>
      <c r="AA118" s="9">
        <f t="shared" si="79"/>
        <v>0</v>
      </c>
      <c r="AB118" s="47" t="e">
        <f t="shared" si="98"/>
        <v>#DIV/0!</v>
      </c>
      <c r="AC118" s="7">
        <f t="shared" si="99"/>
        <v>0</v>
      </c>
      <c r="AD118" s="44">
        <f t="shared" si="100"/>
        <v>0</v>
      </c>
      <c r="AE118" s="44">
        <f t="shared" si="101"/>
        <v>0</v>
      </c>
      <c r="AF118" s="44">
        <f t="shared" si="80"/>
        <v>0</v>
      </c>
      <c r="AG118" s="44">
        <f>'1 Krautuve'!AG118</f>
        <v>0</v>
      </c>
      <c r="AH118" s="61"/>
    </row>
    <row r="119" spans="2:34" x14ac:dyDescent="0.25">
      <c r="B119" s="26" t="s">
        <v>102</v>
      </c>
      <c r="C119" s="6">
        <v>500</v>
      </c>
      <c r="D119" s="25">
        <f t="shared" si="81"/>
        <v>500</v>
      </c>
      <c r="E119" s="25">
        <f t="shared" si="82"/>
        <v>649</v>
      </c>
      <c r="F119" s="2">
        <f t="shared" si="83"/>
        <v>0.91679506933744226</v>
      </c>
      <c r="G119" s="3">
        <f t="shared" si="84"/>
        <v>458.39753466872111</v>
      </c>
      <c r="H119" s="3">
        <f t="shared" si="85"/>
        <v>27.503852080123266</v>
      </c>
      <c r="I119" s="3">
        <f t="shared" si="73"/>
        <v>916.79506933744221</v>
      </c>
      <c r="J119" s="3">
        <f t="shared" si="102"/>
        <v>55.007704160246533</v>
      </c>
      <c r="K119" s="4">
        <f t="shared" si="86"/>
        <v>264036.97996918333</v>
      </c>
      <c r="L119" s="4">
        <f t="shared" si="87"/>
        <v>15842.218798151001</v>
      </c>
      <c r="M119" s="7">
        <f t="shared" si="88"/>
        <v>0</v>
      </c>
      <c r="N119" s="7">
        <f t="shared" si="89"/>
        <v>0</v>
      </c>
      <c r="O119" s="7">
        <f t="shared" si="90"/>
        <v>0</v>
      </c>
      <c r="P119" s="7">
        <f t="shared" si="75"/>
        <v>0</v>
      </c>
      <c r="Q119" s="9">
        <f t="shared" si="91"/>
        <v>0</v>
      </c>
      <c r="R119" s="9">
        <f t="shared" si="92"/>
        <v>0</v>
      </c>
      <c r="S119" s="9">
        <f t="shared" si="93"/>
        <v>0</v>
      </c>
      <c r="T119" s="1">
        <f t="shared" si="94"/>
        <v>0</v>
      </c>
      <c r="U119" s="9">
        <f t="shared" si="95"/>
        <v>0</v>
      </c>
      <c r="V119" s="9">
        <f t="shared" si="96"/>
        <v>0</v>
      </c>
      <c r="W119" s="1">
        <f t="shared" si="97"/>
        <v>0</v>
      </c>
      <c r="X119" s="9">
        <f t="shared" si="76"/>
        <v>0</v>
      </c>
      <c r="Y119" s="10">
        <f t="shared" si="77"/>
        <v>0</v>
      </c>
      <c r="Z119" s="10">
        <f t="shared" si="78"/>
        <v>0</v>
      </c>
      <c r="AA119" s="9">
        <f t="shared" si="79"/>
        <v>0</v>
      </c>
      <c r="AB119" s="47" t="e">
        <f t="shared" si="98"/>
        <v>#DIV/0!</v>
      </c>
      <c r="AC119" s="7">
        <f t="shared" si="99"/>
        <v>0</v>
      </c>
      <c r="AD119" s="44">
        <f t="shared" si="100"/>
        <v>0</v>
      </c>
      <c r="AE119" s="44">
        <f t="shared" si="101"/>
        <v>0</v>
      </c>
      <c r="AF119" s="44">
        <f t="shared" si="80"/>
        <v>0</v>
      </c>
      <c r="AG119" s="44">
        <f>'1 Krautuve'!AG119</f>
        <v>0</v>
      </c>
      <c r="AH119" s="61"/>
    </row>
    <row r="120" spans="2:34" x14ac:dyDescent="0.25">
      <c r="B120" s="26" t="s">
        <v>103</v>
      </c>
      <c r="C120" s="6">
        <v>505</v>
      </c>
      <c r="D120" s="25">
        <f t="shared" si="81"/>
        <v>504.99999999999994</v>
      </c>
      <c r="E120" s="25">
        <f t="shared" si="82"/>
        <v>654</v>
      </c>
      <c r="F120" s="2">
        <f t="shared" si="83"/>
        <v>0.90978593272171249</v>
      </c>
      <c r="G120" s="3">
        <f t="shared" si="84"/>
        <v>459.44189602446482</v>
      </c>
      <c r="H120" s="3">
        <f t="shared" si="85"/>
        <v>27.293577981651374</v>
      </c>
      <c r="I120" s="3">
        <f t="shared" si="73"/>
        <v>918.88379204892965</v>
      </c>
      <c r="J120" s="3">
        <f t="shared" si="102"/>
        <v>54.587155963302749</v>
      </c>
      <c r="K120" s="4">
        <f t="shared" si="86"/>
        <v>264638.53211009176</v>
      </c>
      <c r="L120" s="4">
        <f t="shared" si="87"/>
        <v>15721.100917431191</v>
      </c>
      <c r="M120" s="7">
        <f t="shared" si="88"/>
        <v>0</v>
      </c>
      <c r="N120" s="7">
        <f t="shared" si="89"/>
        <v>0</v>
      </c>
      <c r="O120" s="7">
        <f t="shared" si="90"/>
        <v>0</v>
      </c>
      <c r="P120" s="7">
        <f t="shared" si="75"/>
        <v>0</v>
      </c>
      <c r="Q120" s="9">
        <f t="shared" si="91"/>
        <v>0</v>
      </c>
      <c r="R120" s="9">
        <f t="shared" si="92"/>
        <v>0</v>
      </c>
      <c r="S120" s="9">
        <f t="shared" si="93"/>
        <v>0</v>
      </c>
      <c r="T120" s="1">
        <f t="shared" si="94"/>
        <v>0</v>
      </c>
      <c r="U120" s="9">
        <f t="shared" si="95"/>
        <v>0</v>
      </c>
      <c r="V120" s="9">
        <f t="shared" si="96"/>
        <v>0</v>
      </c>
      <c r="W120" s="1">
        <f t="shared" si="97"/>
        <v>0</v>
      </c>
      <c r="X120" s="9">
        <f t="shared" si="76"/>
        <v>0</v>
      </c>
      <c r="Y120" s="10">
        <f t="shared" si="77"/>
        <v>0</v>
      </c>
      <c r="Z120" s="10">
        <f t="shared" si="78"/>
        <v>0</v>
      </c>
      <c r="AA120" s="9">
        <f t="shared" si="79"/>
        <v>0</v>
      </c>
      <c r="AB120" s="47" t="e">
        <f t="shared" si="98"/>
        <v>#DIV/0!</v>
      </c>
      <c r="AC120" s="7">
        <f t="shared" si="99"/>
        <v>0</v>
      </c>
      <c r="AD120" s="44">
        <f t="shared" si="100"/>
        <v>0</v>
      </c>
      <c r="AE120" s="44">
        <f t="shared" si="101"/>
        <v>0</v>
      </c>
      <c r="AF120" s="44">
        <f t="shared" si="80"/>
        <v>0</v>
      </c>
      <c r="AG120" s="44">
        <f>'1 Krautuve'!AG120</f>
        <v>0</v>
      </c>
      <c r="AH120" s="61"/>
    </row>
    <row r="121" spans="2:34" x14ac:dyDescent="0.25">
      <c r="B121" s="26" t="s">
        <v>104</v>
      </c>
      <c r="C121" s="6">
        <v>510</v>
      </c>
      <c r="D121" s="25">
        <f t="shared" si="81"/>
        <v>510</v>
      </c>
      <c r="E121" s="25">
        <f t="shared" si="82"/>
        <v>659</v>
      </c>
      <c r="F121" s="2">
        <f t="shared" si="83"/>
        <v>0.90288315629742033</v>
      </c>
      <c r="G121" s="3">
        <f t="shared" si="84"/>
        <v>460.4704097116844</v>
      </c>
      <c r="H121" s="3">
        <f t="shared" si="85"/>
        <v>27.08649468892261</v>
      </c>
      <c r="I121" s="3">
        <f t="shared" si="73"/>
        <v>920.94081942336879</v>
      </c>
      <c r="J121" s="3">
        <f t="shared" si="102"/>
        <v>54.172989377845219</v>
      </c>
      <c r="K121" s="4">
        <f t="shared" si="86"/>
        <v>265230.95599393023</v>
      </c>
      <c r="L121" s="4">
        <f t="shared" si="87"/>
        <v>15601.820940819423</v>
      </c>
      <c r="M121" s="7">
        <f t="shared" si="88"/>
        <v>0</v>
      </c>
      <c r="N121" s="7">
        <f t="shared" si="89"/>
        <v>0</v>
      </c>
      <c r="O121" s="7">
        <f t="shared" si="90"/>
        <v>0</v>
      </c>
      <c r="P121" s="7">
        <f t="shared" si="75"/>
        <v>0</v>
      </c>
      <c r="Q121" s="9">
        <f t="shared" si="91"/>
        <v>0</v>
      </c>
      <c r="R121" s="9">
        <f t="shared" si="92"/>
        <v>0</v>
      </c>
      <c r="S121" s="9">
        <f t="shared" si="93"/>
        <v>0</v>
      </c>
      <c r="T121" s="1">
        <f t="shared" si="94"/>
        <v>0</v>
      </c>
      <c r="U121" s="9">
        <f t="shared" si="95"/>
        <v>0</v>
      </c>
      <c r="V121" s="9">
        <f t="shared" si="96"/>
        <v>0</v>
      </c>
      <c r="W121" s="1">
        <f t="shared" si="97"/>
        <v>0</v>
      </c>
      <c r="X121" s="9">
        <f t="shared" si="76"/>
        <v>0</v>
      </c>
      <c r="Y121" s="10">
        <f t="shared" si="77"/>
        <v>0</v>
      </c>
      <c r="Z121" s="10">
        <f t="shared" si="78"/>
        <v>0</v>
      </c>
      <c r="AA121" s="9">
        <f t="shared" si="79"/>
        <v>0</v>
      </c>
      <c r="AB121" s="47" t="e">
        <f t="shared" si="98"/>
        <v>#DIV/0!</v>
      </c>
      <c r="AC121" s="7">
        <f t="shared" si="99"/>
        <v>0</v>
      </c>
      <c r="AD121" s="44">
        <f t="shared" si="100"/>
        <v>0</v>
      </c>
      <c r="AE121" s="44">
        <f t="shared" si="101"/>
        <v>0</v>
      </c>
      <c r="AF121" s="44">
        <f t="shared" si="80"/>
        <v>0</v>
      </c>
      <c r="AG121" s="44">
        <f>'1 Krautuve'!AG121</f>
        <v>0</v>
      </c>
      <c r="AH121" s="61"/>
    </row>
    <row r="122" spans="2:34" x14ac:dyDescent="0.25">
      <c r="B122" s="26" t="s">
        <v>105</v>
      </c>
      <c r="C122" s="6">
        <v>515</v>
      </c>
      <c r="D122" s="25">
        <f t="shared" si="81"/>
        <v>515</v>
      </c>
      <c r="E122" s="25">
        <f t="shared" si="82"/>
        <v>664</v>
      </c>
      <c r="F122" s="2">
        <f t="shared" si="83"/>
        <v>0.89608433734939763</v>
      </c>
      <c r="G122" s="3">
        <f t="shared" si="84"/>
        <v>461.48343373493975</v>
      </c>
      <c r="H122" s="3">
        <f t="shared" si="85"/>
        <v>26.882530120481928</v>
      </c>
      <c r="I122" s="3">
        <f t="shared" si="73"/>
        <v>922.9668674698795</v>
      </c>
      <c r="J122" s="3">
        <f t="shared" si="102"/>
        <v>53.765060240963855</v>
      </c>
      <c r="K122" s="4">
        <f t="shared" si="86"/>
        <v>265814.4578313253</v>
      </c>
      <c r="L122" s="4">
        <f t="shared" si="87"/>
        <v>15484.337349397591</v>
      </c>
      <c r="M122" s="7">
        <f t="shared" si="88"/>
        <v>0</v>
      </c>
      <c r="N122" s="7">
        <f t="shared" si="89"/>
        <v>0</v>
      </c>
      <c r="O122" s="7">
        <f t="shared" si="90"/>
        <v>0</v>
      </c>
      <c r="P122" s="7">
        <f t="shared" si="75"/>
        <v>0</v>
      </c>
      <c r="Q122" s="9">
        <f t="shared" si="91"/>
        <v>0</v>
      </c>
      <c r="R122" s="9">
        <f t="shared" si="92"/>
        <v>0</v>
      </c>
      <c r="S122" s="9">
        <f t="shared" si="93"/>
        <v>0</v>
      </c>
      <c r="T122" s="1">
        <f t="shared" si="94"/>
        <v>0</v>
      </c>
      <c r="U122" s="9">
        <f t="shared" si="95"/>
        <v>0</v>
      </c>
      <c r="V122" s="9">
        <f t="shared" si="96"/>
        <v>0</v>
      </c>
      <c r="W122" s="1">
        <f t="shared" si="97"/>
        <v>0</v>
      </c>
      <c r="X122" s="9">
        <f t="shared" si="76"/>
        <v>0</v>
      </c>
      <c r="Y122" s="10">
        <f t="shared" si="77"/>
        <v>0</v>
      </c>
      <c r="Z122" s="10">
        <f t="shared" si="78"/>
        <v>0</v>
      </c>
      <c r="AA122" s="9">
        <f t="shared" si="79"/>
        <v>0</v>
      </c>
      <c r="AB122" s="47" t="e">
        <f t="shared" si="98"/>
        <v>#DIV/0!</v>
      </c>
      <c r="AC122" s="7">
        <f t="shared" si="99"/>
        <v>0</v>
      </c>
      <c r="AD122" s="44">
        <f t="shared" si="100"/>
        <v>0</v>
      </c>
      <c r="AE122" s="44">
        <f t="shared" si="101"/>
        <v>0</v>
      </c>
      <c r="AF122" s="44">
        <f t="shared" si="80"/>
        <v>0</v>
      </c>
      <c r="AG122" s="44">
        <f>'1 Krautuve'!AG122</f>
        <v>0</v>
      </c>
      <c r="AH122" s="61"/>
    </row>
    <row r="123" spans="2:34" x14ac:dyDescent="0.25">
      <c r="B123" s="26" t="s">
        <v>106</v>
      </c>
      <c r="C123" s="6">
        <v>520</v>
      </c>
      <c r="D123" s="25">
        <f t="shared" si="81"/>
        <v>520</v>
      </c>
      <c r="E123" s="25">
        <f t="shared" si="82"/>
        <v>669</v>
      </c>
      <c r="F123" s="2">
        <f t="shared" si="83"/>
        <v>0.88938714499252614</v>
      </c>
      <c r="G123" s="3">
        <f t="shared" si="84"/>
        <v>462.48131539611359</v>
      </c>
      <c r="H123" s="3">
        <f t="shared" si="85"/>
        <v>26.681614349775785</v>
      </c>
      <c r="I123" s="3">
        <f t="shared" si="73"/>
        <v>924.96263079222717</v>
      </c>
      <c r="J123" s="3">
        <f t="shared" si="102"/>
        <v>53.36322869955157</v>
      </c>
      <c r="K123" s="4">
        <f t="shared" si="86"/>
        <v>266389.2376681614</v>
      </c>
      <c r="L123" s="4">
        <f t="shared" si="87"/>
        <v>15368.609865470851</v>
      </c>
      <c r="M123" s="7">
        <f t="shared" si="88"/>
        <v>0</v>
      </c>
      <c r="N123" s="7">
        <f t="shared" si="89"/>
        <v>0</v>
      </c>
      <c r="O123" s="7">
        <f t="shared" si="90"/>
        <v>0</v>
      </c>
      <c r="P123" s="7">
        <f t="shared" si="75"/>
        <v>0</v>
      </c>
      <c r="Q123" s="9">
        <f t="shared" si="91"/>
        <v>0</v>
      </c>
      <c r="R123" s="9">
        <f t="shared" si="92"/>
        <v>0</v>
      </c>
      <c r="S123" s="9">
        <f t="shared" si="93"/>
        <v>0</v>
      </c>
      <c r="T123" s="1">
        <f t="shared" si="94"/>
        <v>0</v>
      </c>
      <c r="U123" s="9">
        <f t="shared" si="95"/>
        <v>0</v>
      </c>
      <c r="V123" s="9">
        <f t="shared" si="96"/>
        <v>0</v>
      </c>
      <c r="W123" s="1">
        <f t="shared" si="97"/>
        <v>0</v>
      </c>
      <c r="X123" s="9">
        <f t="shared" si="76"/>
        <v>0</v>
      </c>
      <c r="Y123" s="10">
        <f t="shared" si="77"/>
        <v>0</v>
      </c>
      <c r="Z123" s="10">
        <f t="shared" si="78"/>
        <v>0</v>
      </c>
      <c r="AA123" s="9">
        <f t="shared" si="79"/>
        <v>0</v>
      </c>
      <c r="AB123" s="47" t="e">
        <f t="shared" si="98"/>
        <v>#DIV/0!</v>
      </c>
      <c r="AC123" s="7">
        <f t="shared" si="99"/>
        <v>0</v>
      </c>
      <c r="AD123" s="44">
        <f t="shared" si="100"/>
        <v>0</v>
      </c>
      <c r="AE123" s="44">
        <f t="shared" si="101"/>
        <v>0</v>
      </c>
      <c r="AF123" s="44">
        <f t="shared" si="80"/>
        <v>0</v>
      </c>
      <c r="AG123" s="44">
        <f>'1 Krautuve'!AG123</f>
        <v>0</v>
      </c>
      <c r="AH123" s="61"/>
    </row>
    <row r="124" spans="2:34" x14ac:dyDescent="0.25">
      <c r="B124" s="26" t="s">
        <v>107</v>
      </c>
      <c r="C124" s="6">
        <v>525</v>
      </c>
      <c r="D124" s="25">
        <f t="shared" si="81"/>
        <v>525</v>
      </c>
      <c r="E124" s="25">
        <f t="shared" si="82"/>
        <v>674</v>
      </c>
      <c r="F124" s="2">
        <f t="shared" si="83"/>
        <v>0.8827893175074184</v>
      </c>
      <c r="G124" s="3">
        <f t="shared" si="84"/>
        <v>463.46439169139467</v>
      </c>
      <c r="H124" s="3">
        <f t="shared" si="85"/>
        <v>26.483679525222552</v>
      </c>
      <c r="I124" s="3">
        <f t="shared" si="73"/>
        <v>926.92878338278933</v>
      </c>
      <c r="J124" s="3">
        <f t="shared" si="102"/>
        <v>52.967359050445104</v>
      </c>
      <c r="K124" s="4">
        <f t="shared" si="86"/>
        <v>266955.48961424333</v>
      </c>
      <c r="L124" s="4">
        <f t="shared" si="87"/>
        <v>15254.59940652819</v>
      </c>
      <c r="M124" s="7">
        <f t="shared" si="88"/>
        <v>0</v>
      </c>
      <c r="N124" s="7">
        <f t="shared" si="89"/>
        <v>0</v>
      </c>
      <c r="O124" s="7">
        <f t="shared" si="90"/>
        <v>0</v>
      </c>
      <c r="P124" s="7">
        <f t="shared" si="75"/>
        <v>0</v>
      </c>
      <c r="Q124" s="9">
        <f t="shared" si="91"/>
        <v>0</v>
      </c>
      <c r="R124" s="9">
        <f t="shared" si="92"/>
        <v>0</v>
      </c>
      <c r="S124" s="9">
        <f t="shared" si="93"/>
        <v>0</v>
      </c>
      <c r="T124" s="1">
        <f t="shared" si="94"/>
        <v>0</v>
      </c>
      <c r="U124" s="9">
        <f t="shared" si="95"/>
        <v>0</v>
      </c>
      <c r="V124" s="9">
        <f t="shared" si="96"/>
        <v>0</v>
      </c>
      <c r="W124" s="1">
        <f t="shared" si="97"/>
        <v>0</v>
      </c>
      <c r="X124" s="9">
        <f t="shared" si="76"/>
        <v>0</v>
      </c>
      <c r="Y124" s="10">
        <f t="shared" si="77"/>
        <v>0</v>
      </c>
      <c r="Z124" s="10">
        <f t="shared" si="78"/>
        <v>0</v>
      </c>
      <c r="AA124" s="9">
        <f t="shared" si="79"/>
        <v>0</v>
      </c>
      <c r="AB124" s="47" t="e">
        <f t="shared" si="98"/>
        <v>#DIV/0!</v>
      </c>
      <c r="AC124" s="7">
        <f t="shared" si="99"/>
        <v>0</v>
      </c>
      <c r="AD124" s="44">
        <f t="shared" si="100"/>
        <v>0</v>
      </c>
      <c r="AE124" s="44">
        <f t="shared" si="101"/>
        <v>0</v>
      </c>
      <c r="AF124" s="44">
        <f t="shared" si="80"/>
        <v>0</v>
      </c>
      <c r="AG124" s="44">
        <f>'1 Krautuve'!AG124</f>
        <v>0</v>
      </c>
      <c r="AH124" s="61"/>
    </row>
    <row r="125" spans="2:34" x14ac:dyDescent="0.25">
      <c r="B125" s="26" t="s">
        <v>108</v>
      </c>
      <c r="C125" s="6">
        <v>530</v>
      </c>
      <c r="D125" s="25">
        <f t="shared" si="81"/>
        <v>530</v>
      </c>
      <c r="E125" s="25">
        <f t="shared" si="82"/>
        <v>679</v>
      </c>
      <c r="F125" s="2">
        <f t="shared" si="83"/>
        <v>0.87628865979381443</v>
      </c>
      <c r="G125" s="3">
        <f t="shared" si="84"/>
        <v>464.43298969072163</v>
      </c>
      <c r="H125" s="3">
        <f t="shared" si="85"/>
        <v>26.288659793814432</v>
      </c>
      <c r="I125" s="3">
        <f t="shared" si="73"/>
        <v>928.86597938144325</v>
      </c>
      <c r="J125" s="3">
        <f t="shared" si="102"/>
        <v>52.577319587628864</v>
      </c>
      <c r="K125" s="4">
        <f t="shared" si="86"/>
        <v>267513.40206185565</v>
      </c>
      <c r="L125" s="4">
        <f t="shared" si="87"/>
        <v>15142.268041237112</v>
      </c>
      <c r="M125" s="7">
        <f t="shared" si="88"/>
        <v>0</v>
      </c>
      <c r="N125" s="7">
        <f t="shared" si="89"/>
        <v>0</v>
      </c>
      <c r="O125" s="7">
        <f t="shared" si="90"/>
        <v>0</v>
      </c>
      <c r="P125" s="7">
        <f t="shared" si="75"/>
        <v>0</v>
      </c>
      <c r="Q125" s="9">
        <f t="shared" si="91"/>
        <v>0</v>
      </c>
      <c r="R125" s="9">
        <f t="shared" si="92"/>
        <v>0</v>
      </c>
      <c r="S125" s="9">
        <f t="shared" si="93"/>
        <v>0</v>
      </c>
      <c r="T125" s="1">
        <f t="shared" si="94"/>
        <v>0</v>
      </c>
      <c r="U125" s="9">
        <f t="shared" si="95"/>
        <v>0</v>
      </c>
      <c r="V125" s="9">
        <f t="shared" si="96"/>
        <v>0</v>
      </c>
      <c r="W125" s="1">
        <f t="shared" si="97"/>
        <v>0</v>
      </c>
      <c r="X125" s="9">
        <f t="shared" si="76"/>
        <v>0</v>
      </c>
      <c r="Y125" s="10">
        <f t="shared" si="77"/>
        <v>0</v>
      </c>
      <c r="Z125" s="10">
        <f t="shared" si="78"/>
        <v>0</v>
      </c>
      <c r="AA125" s="9">
        <f t="shared" si="79"/>
        <v>0</v>
      </c>
      <c r="AB125" s="47" t="e">
        <f t="shared" si="98"/>
        <v>#DIV/0!</v>
      </c>
      <c r="AC125" s="7">
        <f t="shared" si="99"/>
        <v>0</v>
      </c>
      <c r="AD125" s="44">
        <f t="shared" si="100"/>
        <v>0</v>
      </c>
      <c r="AE125" s="44">
        <f t="shared" si="101"/>
        <v>0</v>
      </c>
      <c r="AF125" s="44">
        <f t="shared" si="80"/>
        <v>0</v>
      </c>
      <c r="AG125" s="44">
        <f>'1 Krautuve'!AG125</f>
        <v>0</v>
      </c>
      <c r="AH125" s="61"/>
    </row>
    <row r="126" spans="2:34" x14ac:dyDescent="0.25">
      <c r="B126" s="26" t="s">
        <v>109</v>
      </c>
      <c r="C126" s="6">
        <v>535</v>
      </c>
      <c r="D126" s="25">
        <f t="shared" si="81"/>
        <v>534.99999999999989</v>
      </c>
      <c r="E126" s="25">
        <f t="shared" si="82"/>
        <v>683.99999999999989</v>
      </c>
      <c r="F126" s="2">
        <f t="shared" si="83"/>
        <v>0.8698830409356727</v>
      </c>
      <c r="G126" s="3">
        <f t="shared" si="84"/>
        <v>465.3874269005849</v>
      </c>
      <c r="H126" s="3">
        <f t="shared" si="85"/>
        <v>26.096491228070182</v>
      </c>
      <c r="I126" s="3">
        <f t="shared" si="73"/>
        <v>930.7748538011698</v>
      </c>
      <c r="J126" s="3">
        <f t="shared" si="102"/>
        <v>52.192982456140363</v>
      </c>
      <c r="K126" s="4">
        <f t="shared" si="86"/>
        <v>268063.15789473691</v>
      </c>
      <c r="L126" s="4">
        <f t="shared" si="87"/>
        <v>15031.578947368425</v>
      </c>
      <c r="M126" s="7">
        <f t="shared" si="88"/>
        <v>0</v>
      </c>
      <c r="N126" s="7">
        <f t="shared" si="89"/>
        <v>0</v>
      </c>
      <c r="O126" s="7">
        <f t="shared" si="90"/>
        <v>0</v>
      </c>
      <c r="P126" s="7">
        <f t="shared" si="75"/>
        <v>0</v>
      </c>
      <c r="Q126" s="9">
        <f t="shared" si="91"/>
        <v>0</v>
      </c>
      <c r="R126" s="9">
        <f t="shared" si="92"/>
        <v>0</v>
      </c>
      <c r="S126" s="9">
        <f t="shared" si="93"/>
        <v>0</v>
      </c>
      <c r="T126" s="1">
        <f t="shared" si="94"/>
        <v>0</v>
      </c>
      <c r="U126" s="9">
        <f t="shared" si="95"/>
        <v>0</v>
      </c>
      <c r="V126" s="9">
        <f t="shared" si="96"/>
        <v>0</v>
      </c>
      <c r="W126" s="1">
        <f t="shared" si="97"/>
        <v>0</v>
      </c>
      <c r="X126" s="9">
        <f t="shared" si="76"/>
        <v>0</v>
      </c>
      <c r="Y126" s="10">
        <f t="shared" si="77"/>
        <v>0</v>
      </c>
      <c r="Z126" s="10">
        <f t="shared" si="78"/>
        <v>0</v>
      </c>
      <c r="AA126" s="9">
        <f t="shared" si="79"/>
        <v>0</v>
      </c>
      <c r="AB126" s="47" t="e">
        <f t="shared" si="98"/>
        <v>#DIV/0!</v>
      </c>
      <c r="AC126" s="7">
        <f t="shared" si="99"/>
        <v>0</v>
      </c>
      <c r="AD126" s="44">
        <f t="shared" si="100"/>
        <v>0</v>
      </c>
      <c r="AE126" s="44">
        <f t="shared" si="101"/>
        <v>0</v>
      </c>
      <c r="AF126" s="44">
        <f t="shared" si="80"/>
        <v>0</v>
      </c>
      <c r="AG126" s="44">
        <f>'1 Krautuve'!AG126</f>
        <v>0</v>
      </c>
      <c r="AH126" s="61"/>
    </row>
    <row r="127" spans="2:34" x14ac:dyDescent="0.25">
      <c r="B127" s="26" t="s">
        <v>110</v>
      </c>
      <c r="C127" s="6">
        <v>540</v>
      </c>
      <c r="D127" s="25">
        <f t="shared" si="81"/>
        <v>540</v>
      </c>
      <c r="E127" s="25">
        <f t="shared" si="82"/>
        <v>689</v>
      </c>
      <c r="F127" s="2">
        <f t="shared" si="83"/>
        <v>0.86357039187227869</v>
      </c>
      <c r="G127" s="3">
        <f t="shared" si="84"/>
        <v>466.32801161103049</v>
      </c>
      <c r="H127" s="3">
        <f t="shared" si="85"/>
        <v>25.907111756168362</v>
      </c>
      <c r="I127" s="3">
        <f t="shared" si="73"/>
        <v>932.65602322206098</v>
      </c>
      <c r="J127" s="3">
        <f t="shared" si="102"/>
        <v>51.814223512336724</v>
      </c>
      <c r="K127" s="4">
        <f t="shared" si="86"/>
        <v>268604.93468795356</v>
      </c>
      <c r="L127" s="4">
        <f t="shared" si="87"/>
        <v>14922.496371552978</v>
      </c>
      <c r="M127" s="7">
        <f t="shared" si="88"/>
        <v>0</v>
      </c>
      <c r="N127" s="7">
        <f t="shared" si="89"/>
        <v>0</v>
      </c>
      <c r="O127" s="7">
        <f t="shared" si="90"/>
        <v>0</v>
      </c>
      <c r="P127" s="7">
        <f t="shared" si="75"/>
        <v>0</v>
      </c>
      <c r="Q127" s="9">
        <f t="shared" si="91"/>
        <v>0</v>
      </c>
      <c r="R127" s="9">
        <f t="shared" si="92"/>
        <v>0</v>
      </c>
      <c r="S127" s="9">
        <f t="shared" si="93"/>
        <v>0</v>
      </c>
      <c r="T127" s="1">
        <f t="shared" si="94"/>
        <v>0</v>
      </c>
      <c r="U127" s="9">
        <f t="shared" si="95"/>
        <v>0</v>
      </c>
      <c r="V127" s="9">
        <f t="shared" si="96"/>
        <v>0</v>
      </c>
      <c r="W127" s="1">
        <f t="shared" si="97"/>
        <v>0</v>
      </c>
      <c r="X127" s="9">
        <f t="shared" si="76"/>
        <v>0</v>
      </c>
      <c r="Y127" s="10">
        <f t="shared" si="77"/>
        <v>0</v>
      </c>
      <c r="Z127" s="10">
        <f t="shared" si="78"/>
        <v>0</v>
      </c>
      <c r="AA127" s="9">
        <f t="shared" si="79"/>
        <v>0</v>
      </c>
      <c r="AB127" s="47" t="e">
        <f t="shared" si="98"/>
        <v>#DIV/0!</v>
      </c>
      <c r="AC127" s="7">
        <f t="shared" si="99"/>
        <v>0</v>
      </c>
      <c r="AD127" s="44">
        <f t="shared" si="100"/>
        <v>0</v>
      </c>
      <c r="AE127" s="44">
        <f t="shared" si="101"/>
        <v>0</v>
      </c>
      <c r="AF127" s="44">
        <f t="shared" si="80"/>
        <v>0</v>
      </c>
      <c r="AG127" s="44">
        <f>'1 Krautuve'!AG127</f>
        <v>0</v>
      </c>
      <c r="AH127" s="61"/>
    </row>
    <row r="128" spans="2:34" x14ac:dyDescent="0.25">
      <c r="B128" s="26" t="s">
        <v>111</v>
      </c>
      <c r="C128" s="6">
        <v>545</v>
      </c>
      <c r="D128" s="25">
        <f t="shared" si="81"/>
        <v>545</v>
      </c>
      <c r="E128" s="25">
        <f t="shared" si="82"/>
        <v>694</v>
      </c>
      <c r="F128" s="2">
        <f t="shared" si="83"/>
        <v>0.85734870317002887</v>
      </c>
      <c r="G128" s="3">
        <f t="shared" si="84"/>
        <v>467.25504322766574</v>
      </c>
      <c r="H128" s="3">
        <f t="shared" si="85"/>
        <v>25.720461095100866</v>
      </c>
      <c r="I128" s="3">
        <f t="shared" si="73"/>
        <v>934.51008645533148</v>
      </c>
      <c r="J128" s="3">
        <f t="shared" si="102"/>
        <v>51.440922190201732</v>
      </c>
      <c r="K128" s="4">
        <f t="shared" si="86"/>
        <v>269138.90489913546</v>
      </c>
      <c r="L128" s="4">
        <f t="shared" si="87"/>
        <v>14814.985590778098</v>
      </c>
      <c r="M128" s="7">
        <f t="shared" si="88"/>
        <v>0</v>
      </c>
      <c r="N128" s="7">
        <f t="shared" si="89"/>
        <v>0</v>
      </c>
      <c r="O128" s="7">
        <f t="shared" si="90"/>
        <v>0</v>
      </c>
      <c r="P128" s="7">
        <f t="shared" si="75"/>
        <v>0</v>
      </c>
      <c r="Q128" s="9">
        <f t="shared" si="91"/>
        <v>0</v>
      </c>
      <c r="R128" s="9">
        <f t="shared" si="92"/>
        <v>0</v>
      </c>
      <c r="S128" s="9">
        <f t="shared" si="93"/>
        <v>0</v>
      </c>
      <c r="T128" s="1">
        <f t="shared" si="94"/>
        <v>0</v>
      </c>
      <c r="U128" s="9">
        <f t="shared" si="95"/>
        <v>0</v>
      </c>
      <c r="V128" s="9">
        <f t="shared" si="96"/>
        <v>0</v>
      </c>
      <c r="W128" s="1">
        <f t="shared" si="97"/>
        <v>0</v>
      </c>
      <c r="X128" s="9">
        <f t="shared" si="76"/>
        <v>0</v>
      </c>
      <c r="Y128" s="10">
        <f t="shared" si="77"/>
        <v>0</v>
      </c>
      <c r="Z128" s="10">
        <f t="shared" si="78"/>
        <v>0</v>
      </c>
      <c r="AA128" s="9">
        <f t="shared" si="79"/>
        <v>0</v>
      </c>
      <c r="AB128" s="47" t="e">
        <f t="shared" si="98"/>
        <v>#DIV/0!</v>
      </c>
      <c r="AC128" s="7">
        <f t="shared" si="99"/>
        <v>0</v>
      </c>
      <c r="AD128" s="44">
        <f t="shared" si="100"/>
        <v>0</v>
      </c>
      <c r="AE128" s="44">
        <f t="shared" si="101"/>
        <v>0</v>
      </c>
      <c r="AF128" s="44">
        <f t="shared" si="80"/>
        <v>0</v>
      </c>
      <c r="AG128" s="44">
        <f>'1 Krautuve'!AG128</f>
        <v>0</v>
      </c>
      <c r="AH128" s="61"/>
    </row>
    <row r="129" spans="2:34" x14ac:dyDescent="0.25">
      <c r="B129" s="26" t="s">
        <v>112</v>
      </c>
      <c r="C129" s="6">
        <v>550</v>
      </c>
      <c r="D129" s="25">
        <f t="shared" si="81"/>
        <v>550</v>
      </c>
      <c r="E129" s="25">
        <f t="shared" si="82"/>
        <v>699</v>
      </c>
      <c r="F129" s="2">
        <f t="shared" si="83"/>
        <v>0.85121602288984266</v>
      </c>
      <c r="G129" s="3">
        <f t="shared" si="84"/>
        <v>468.16881258941345</v>
      </c>
      <c r="H129" s="3">
        <f t="shared" si="85"/>
        <v>25.536480686695281</v>
      </c>
      <c r="I129" s="3">
        <f t="shared" si="73"/>
        <v>936.3376251788269</v>
      </c>
      <c r="J129" s="3">
        <f t="shared" si="102"/>
        <v>51.072961373390562</v>
      </c>
      <c r="K129" s="4">
        <f t="shared" si="86"/>
        <v>269665.23605150217</v>
      </c>
      <c r="L129" s="4">
        <f t="shared" si="87"/>
        <v>14709.012875536482</v>
      </c>
      <c r="M129" s="7">
        <f t="shared" si="88"/>
        <v>0</v>
      </c>
      <c r="N129" s="7">
        <f t="shared" si="89"/>
        <v>0</v>
      </c>
      <c r="O129" s="7">
        <f t="shared" si="90"/>
        <v>0</v>
      </c>
      <c r="P129" s="7">
        <f t="shared" si="75"/>
        <v>0</v>
      </c>
      <c r="Q129" s="9">
        <f t="shared" si="91"/>
        <v>0</v>
      </c>
      <c r="R129" s="9">
        <f t="shared" si="92"/>
        <v>0</v>
      </c>
      <c r="S129" s="9">
        <f t="shared" si="93"/>
        <v>0</v>
      </c>
      <c r="T129" s="1">
        <f t="shared" si="94"/>
        <v>0</v>
      </c>
      <c r="U129" s="9">
        <f t="shared" si="95"/>
        <v>0</v>
      </c>
      <c r="V129" s="9">
        <f t="shared" si="96"/>
        <v>0</v>
      </c>
      <c r="W129" s="1">
        <f t="shared" si="97"/>
        <v>0</v>
      </c>
      <c r="X129" s="9">
        <f t="shared" si="76"/>
        <v>0</v>
      </c>
      <c r="Y129" s="10">
        <f t="shared" si="77"/>
        <v>0</v>
      </c>
      <c r="Z129" s="10">
        <f t="shared" si="78"/>
        <v>0</v>
      </c>
      <c r="AA129" s="9">
        <f t="shared" si="79"/>
        <v>0</v>
      </c>
      <c r="AB129" s="47" t="e">
        <f t="shared" si="98"/>
        <v>#DIV/0!</v>
      </c>
      <c r="AC129" s="7">
        <f t="shared" si="99"/>
        <v>0</v>
      </c>
      <c r="AD129" s="44">
        <f t="shared" si="100"/>
        <v>0</v>
      </c>
      <c r="AE129" s="44">
        <f t="shared" si="101"/>
        <v>0</v>
      </c>
      <c r="AF129" s="44">
        <f t="shared" si="80"/>
        <v>0</v>
      </c>
      <c r="AG129" s="44">
        <f>'1 Krautuve'!AG129</f>
        <v>0</v>
      </c>
      <c r="AH129" s="61"/>
    </row>
    <row r="130" spans="2:34" x14ac:dyDescent="0.25">
      <c r="B130" s="26" t="s">
        <v>113</v>
      </c>
      <c r="C130" s="6">
        <v>555</v>
      </c>
      <c r="D130" s="25">
        <f t="shared" ref="D130:D139" si="103">60/(1/(C130/$D$6))</f>
        <v>555</v>
      </c>
      <c r="E130" s="25">
        <f t="shared" si="82"/>
        <v>704</v>
      </c>
      <c r="F130" s="2">
        <f t="shared" si="83"/>
        <v>0.84517045454545459</v>
      </c>
      <c r="G130" s="3">
        <f t="shared" si="84"/>
        <v>469.06960227272731</v>
      </c>
      <c r="H130" s="3">
        <f t="shared" si="85"/>
        <v>25.355113636363637</v>
      </c>
      <c r="I130" s="3">
        <f t="shared" si="73"/>
        <v>938.13920454545462</v>
      </c>
      <c r="J130" s="3">
        <f t="shared" si="102"/>
        <v>50.710227272727273</v>
      </c>
      <c r="K130" s="4">
        <f t="shared" si="86"/>
        <v>270184.09090909094</v>
      </c>
      <c r="L130" s="4">
        <f t="shared" si="87"/>
        <v>14604.545454545454</v>
      </c>
      <c r="M130" s="7">
        <f t="shared" si="88"/>
        <v>0</v>
      </c>
      <c r="N130" s="7">
        <f t="shared" si="89"/>
        <v>0</v>
      </c>
      <c r="O130" s="7">
        <f t="shared" si="90"/>
        <v>0</v>
      </c>
      <c r="P130" s="7">
        <f t="shared" si="75"/>
        <v>0</v>
      </c>
      <c r="Q130" s="9">
        <f t="shared" si="91"/>
        <v>0</v>
      </c>
      <c r="R130" s="9">
        <f t="shared" si="92"/>
        <v>0</v>
      </c>
      <c r="S130" s="9">
        <f t="shared" si="93"/>
        <v>0</v>
      </c>
      <c r="T130" s="1">
        <f t="shared" si="94"/>
        <v>0</v>
      </c>
      <c r="U130" s="9">
        <f t="shared" si="95"/>
        <v>0</v>
      </c>
      <c r="V130" s="9">
        <f t="shared" si="96"/>
        <v>0</v>
      </c>
      <c r="W130" s="1">
        <f t="shared" si="97"/>
        <v>0</v>
      </c>
      <c r="X130" s="9">
        <f t="shared" si="76"/>
        <v>0</v>
      </c>
      <c r="Y130" s="10">
        <f t="shared" si="77"/>
        <v>0</v>
      </c>
      <c r="Z130" s="10">
        <f t="shared" si="78"/>
        <v>0</v>
      </c>
      <c r="AA130" s="9">
        <f t="shared" si="79"/>
        <v>0</v>
      </c>
      <c r="AB130" s="47" t="e">
        <f t="shared" si="98"/>
        <v>#DIV/0!</v>
      </c>
      <c r="AC130" s="7">
        <f t="shared" si="99"/>
        <v>0</v>
      </c>
      <c r="AD130" s="44">
        <f t="shared" si="100"/>
        <v>0</v>
      </c>
      <c r="AE130" s="44">
        <f t="shared" si="101"/>
        <v>0</v>
      </c>
      <c r="AF130" s="44">
        <f t="shared" si="80"/>
        <v>0</v>
      </c>
      <c r="AG130" s="44">
        <f>'1 Krautuve'!AG130</f>
        <v>0</v>
      </c>
      <c r="AH130" s="61"/>
    </row>
    <row r="131" spans="2:34" x14ac:dyDescent="0.25">
      <c r="B131" s="26" t="s">
        <v>114</v>
      </c>
      <c r="C131" s="6">
        <v>560</v>
      </c>
      <c r="D131" s="25">
        <f t="shared" si="103"/>
        <v>560</v>
      </c>
      <c r="E131" s="25">
        <f t="shared" si="82"/>
        <v>709</v>
      </c>
      <c r="F131" s="2">
        <f t="shared" si="83"/>
        <v>0.83921015514809594</v>
      </c>
      <c r="G131" s="3">
        <f t="shared" si="84"/>
        <v>469.95768688293373</v>
      </c>
      <c r="H131" s="3">
        <f t="shared" si="85"/>
        <v>25.176304654442877</v>
      </c>
      <c r="I131" s="3">
        <f t="shared" si="73"/>
        <v>939.91537376586746</v>
      </c>
      <c r="J131" s="3">
        <f t="shared" si="102"/>
        <v>50.352609308885754</v>
      </c>
      <c r="K131" s="4">
        <f t="shared" si="86"/>
        <v>270695.62764456985</v>
      </c>
      <c r="L131" s="4">
        <f t="shared" si="87"/>
        <v>14501.551480959097</v>
      </c>
      <c r="M131" s="7">
        <f t="shared" si="88"/>
        <v>0</v>
      </c>
      <c r="N131" s="7">
        <f t="shared" si="89"/>
        <v>0</v>
      </c>
      <c r="O131" s="7">
        <f t="shared" si="90"/>
        <v>0</v>
      </c>
      <c r="P131" s="7">
        <f t="shared" si="75"/>
        <v>0</v>
      </c>
      <c r="Q131" s="9">
        <f t="shared" si="91"/>
        <v>0</v>
      </c>
      <c r="R131" s="9">
        <f t="shared" si="92"/>
        <v>0</v>
      </c>
      <c r="S131" s="9">
        <f t="shared" si="93"/>
        <v>0</v>
      </c>
      <c r="T131" s="1">
        <f t="shared" si="94"/>
        <v>0</v>
      </c>
      <c r="U131" s="9">
        <f t="shared" si="95"/>
        <v>0</v>
      </c>
      <c r="V131" s="9">
        <f t="shared" si="96"/>
        <v>0</v>
      </c>
      <c r="W131" s="1">
        <f t="shared" si="97"/>
        <v>0</v>
      </c>
      <c r="X131" s="9">
        <f t="shared" si="76"/>
        <v>0</v>
      </c>
      <c r="Y131" s="10">
        <f t="shared" si="77"/>
        <v>0</v>
      </c>
      <c r="Z131" s="10">
        <f t="shared" si="78"/>
        <v>0</v>
      </c>
      <c r="AA131" s="9">
        <f t="shared" si="79"/>
        <v>0</v>
      </c>
      <c r="AB131" s="47" t="e">
        <f t="shared" si="98"/>
        <v>#DIV/0!</v>
      </c>
      <c r="AC131" s="7">
        <f t="shared" si="99"/>
        <v>0</v>
      </c>
      <c r="AD131" s="44">
        <f t="shared" si="100"/>
        <v>0</v>
      </c>
      <c r="AE131" s="44">
        <f t="shared" si="101"/>
        <v>0</v>
      </c>
      <c r="AF131" s="44">
        <f t="shared" si="80"/>
        <v>0</v>
      </c>
      <c r="AG131" s="44">
        <f>'1 Krautuve'!AG131</f>
        <v>0</v>
      </c>
      <c r="AH131" s="61"/>
    </row>
    <row r="132" spans="2:34" x14ac:dyDescent="0.25">
      <c r="B132" s="26" t="s">
        <v>115</v>
      </c>
      <c r="C132" s="6">
        <v>565</v>
      </c>
      <c r="D132" s="25">
        <f t="shared" si="103"/>
        <v>564.99999999999989</v>
      </c>
      <c r="E132" s="25">
        <f t="shared" si="82"/>
        <v>713.99999999999989</v>
      </c>
      <c r="F132" s="2">
        <f t="shared" si="83"/>
        <v>0.83333333333333348</v>
      </c>
      <c r="G132" s="3">
        <f t="shared" si="84"/>
        <v>470.83333333333343</v>
      </c>
      <c r="H132" s="3">
        <f t="shared" si="85"/>
        <v>25.000000000000004</v>
      </c>
      <c r="I132" s="3">
        <f t="shared" si="73"/>
        <v>941.66666666666686</v>
      </c>
      <c r="J132" s="3">
        <f t="shared" si="102"/>
        <v>50.000000000000007</v>
      </c>
      <c r="K132" s="4">
        <f t="shared" si="86"/>
        <v>271200.00000000006</v>
      </c>
      <c r="L132" s="4">
        <f t="shared" si="87"/>
        <v>14400.000000000002</v>
      </c>
      <c r="M132" s="7">
        <f t="shared" si="88"/>
        <v>0</v>
      </c>
      <c r="N132" s="7">
        <f t="shared" si="89"/>
        <v>0</v>
      </c>
      <c r="O132" s="7">
        <f t="shared" si="90"/>
        <v>0</v>
      </c>
      <c r="P132" s="7">
        <f t="shared" si="75"/>
        <v>0</v>
      </c>
      <c r="Q132" s="9">
        <f t="shared" si="91"/>
        <v>0</v>
      </c>
      <c r="R132" s="9">
        <f t="shared" si="92"/>
        <v>0</v>
      </c>
      <c r="S132" s="9">
        <f t="shared" si="93"/>
        <v>0</v>
      </c>
      <c r="T132" s="1">
        <f t="shared" si="94"/>
        <v>0</v>
      </c>
      <c r="U132" s="9">
        <f t="shared" si="95"/>
        <v>0</v>
      </c>
      <c r="V132" s="9">
        <f t="shared" si="96"/>
        <v>0</v>
      </c>
      <c r="W132" s="1">
        <f t="shared" si="97"/>
        <v>0</v>
      </c>
      <c r="X132" s="9">
        <f t="shared" si="76"/>
        <v>0</v>
      </c>
      <c r="Y132" s="10">
        <f t="shared" si="77"/>
        <v>0</v>
      </c>
      <c r="Z132" s="10">
        <f t="shared" si="78"/>
        <v>0</v>
      </c>
      <c r="AA132" s="9">
        <f t="shared" si="79"/>
        <v>0</v>
      </c>
      <c r="AB132" s="47" t="e">
        <f t="shared" si="98"/>
        <v>#DIV/0!</v>
      </c>
      <c r="AC132" s="7">
        <f t="shared" si="99"/>
        <v>0</v>
      </c>
      <c r="AD132" s="44">
        <f t="shared" si="100"/>
        <v>0</v>
      </c>
      <c r="AE132" s="44">
        <f t="shared" si="101"/>
        <v>0</v>
      </c>
      <c r="AF132" s="44">
        <f t="shared" si="80"/>
        <v>0</v>
      </c>
      <c r="AG132" s="44">
        <f>'1 Krautuve'!AG132</f>
        <v>0</v>
      </c>
      <c r="AH132" s="61"/>
    </row>
    <row r="133" spans="2:34" x14ac:dyDescent="0.25">
      <c r="B133" s="26" t="s">
        <v>116</v>
      </c>
      <c r="C133" s="6">
        <v>570</v>
      </c>
      <c r="D133" s="25">
        <f t="shared" si="103"/>
        <v>570</v>
      </c>
      <c r="E133" s="25">
        <f t="shared" si="82"/>
        <v>719</v>
      </c>
      <c r="F133" s="2">
        <f t="shared" si="83"/>
        <v>0.82753824756606398</v>
      </c>
      <c r="G133" s="3">
        <f t="shared" si="84"/>
        <v>471.69680111265649</v>
      </c>
      <c r="H133" s="3">
        <f t="shared" si="85"/>
        <v>24.826147426981919</v>
      </c>
      <c r="I133" s="3">
        <f t="shared" si="73"/>
        <v>943.39360222531297</v>
      </c>
      <c r="J133" s="3">
        <f t="shared" si="102"/>
        <v>49.652294853963838</v>
      </c>
      <c r="K133" s="4">
        <f t="shared" si="86"/>
        <v>271697.35744089016</v>
      </c>
      <c r="L133" s="4">
        <f t="shared" si="87"/>
        <v>14299.860917941585</v>
      </c>
      <c r="M133" s="7">
        <f t="shared" si="88"/>
        <v>0</v>
      </c>
      <c r="N133" s="7">
        <f t="shared" si="89"/>
        <v>0</v>
      </c>
      <c r="O133" s="7">
        <f t="shared" si="90"/>
        <v>0</v>
      </c>
      <c r="P133" s="7">
        <f t="shared" si="75"/>
        <v>0</v>
      </c>
      <c r="Q133" s="9">
        <f t="shared" si="91"/>
        <v>0</v>
      </c>
      <c r="R133" s="9">
        <f t="shared" si="92"/>
        <v>0</v>
      </c>
      <c r="S133" s="9">
        <f t="shared" si="93"/>
        <v>0</v>
      </c>
      <c r="T133" s="1">
        <f t="shared" si="94"/>
        <v>0</v>
      </c>
      <c r="U133" s="9">
        <f t="shared" si="95"/>
        <v>0</v>
      </c>
      <c r="V133" s="9">
        <f t="shared" si="96"/>
        <v>0</v>
      </c>
      <c r="W133" s="1">
        <f t="shared" si="97"/>
        <v>0</v>
      </c>
      <c r="X133" s="9">
        <f t="shared" si="76"/>
        <v>0</v>
      </c>
      <c r="Y133" s="10">
        <f t="shared" si="77"/>
        <v>0</v>
      </c>
      <c r="Z133" s="10">
        <f t="shared" si="78"/>
        <v>0</v>
      </c>
      <c r="AA133" s="9">
        <f t="shared" si="79"/>
        <v>0</v>
      </c>
      <c r="AB133" s="47" t="e">
        <f t="shared" si="98"/>
        <v>#DIV/0!</v>
      </c>
      <c r="AC133" s="7">
        <f t="shared" si="99"/>
        <v>0</v>
      </c>
      <c r="AD133" s="44">
        <f t="shared" si="100"/>
        <v>0</v>
      </c>
      <c r="AE133" s="44">
        <f t="shared" si="101"/>
        <v>0</v>
      </c>
      <c r="AF133" s="44">
        <f t="shared" si="80"/>
        <v>0</v>
      </c>
      <c r="AG133" s="44">
        <f>'1 Krautuve'!AG133</f>
        <v>0</v>
      </c>
      <c r="AH133" s="61"/>
    </row>
    <row r="134" spans="2:34" x14ac:dyDescent="0.25">
      <c r="B134" s="26" t="s">
        <v>117</v>
      </c>
      <c r="C134" s="6">
        <v>575</v>
      </c>
      <c r="D134" s="25">
        <f t="shared" si="103"/>
        <v>575</v>
      </c>
      <c r="E134" s="25">
        <f t="shared" si="82"/>
        <v>724</v>
      </c>
      <c r="F134" s="2">
        <f t="shared" si="83"/>
        <v>0.82182320441988954</v>
      </c>
      <c r="G134" s="3">
        <f t="shared" si="84"/>
        <v>472.54834254143651</v>
      </c>
      <c r="H134" s="3">
        <f t="shared" si="85"/>
        <v>24.654696132596687</v>
      </c>
      <c r="I134" s="3">
        <f t="shared" si="73"/>
        <v>945.09668508287302</v>
      </c>
      <c r="J134" s="3">
        <f t="shared" si="102"/>
        <v>49.309392265193374</v>
      </c>
      <c r="K134" s="4">
        <f t="shared" si="86"/>
        <v>272187.84530386742</v>
      </c>
      <c r="L134" s="4">
        <f t="shared" si="87"/>
        <v>14201.104972375691</v>
      </c>
      <c r="M134" s="7">
        <f t="shared" si="88"/>
        <v>0</v>
      </c>
      <c r="N134" s="7">
        <f t="shared" si="89"/>
        <v>0</v>
      </c>
      <c r="O134" s="7">
        <f t="shared" si="90"/>
        <v>0</v>
      </c>
      <c r="P134" s="7">
        <f t="shared" si="75"/>
        <v>0</v>
      </c>
      <c r="Q134" s="9">
        <f t="shared" si="91"/>
        <v>0</v>
      </c>
      <c r="R134" s="9">
        <f t="shared" si="92"/>
        <v>0</v>
      </c>
      <c r="S134" s="9">
        <f t="shared" si="93"/>
        <v>0</v>
      </c>
      <c r="T134" s="1">
        <f t="shared" si="94"/>
        <v>0</v>
      </c>
      <c r="U134" s="9">
        <f t="shared" si="95"/>
        <v>0</v>
      </c>
      <c r="V134" s="9">
        <f t="shared" si="96"/>
        <v>0</v>
      </c>
      <c r="W134" s="1">
        <f t="shared" si="97"/>
        <v>0</v>
      </c>
      <c r="X134" s="9">
        <f t="shared" si="76"/>
        <v>0</v>
      </c>
      <c r="Y134" s="10">
        <f t="shared" si="77"/>
        <v>0</v>
      </c>
      <c r="Z134" s="10">
        <f t="shared" si="78"/>
        <v>0</v>
      </c>
      <c r="AA134" s="9">
        <f t="shared" si="79"/>
        <v>0</v>
      </c>
      <c r="AB134" s="47" t="e">
        <f t="shared" si="98"/>
        <v>#DIV/0!</v>
      </c>
      <c r="AC134" s="7">
        <f t="shared" si="99"/>
        <v>0</v>
      </c>
      <c r="AD134" s="44">
        <f t="shared" si="100"/>
        <v>0</v>
      </c>
      <c r="AE134" s="44">
        <f t="shared" si="101"/>
        <v>0</v>
      </c>
      <c r="AF134" s="44">
        <f t="shared" si="80"/>
        <v>0</v>
      </c>
      <c r="AG134" s="44">
        <f>'1 Krautuve'!AG134</f>
        <v>0</v>
      </c>
      <c r="AH134" s="61"/>
    </row>
    <row r="135" spans="2:34" x14ac:dyDescent="0.25">
      <c r="B135" s="26" t="s">
        <v>118</v>
      </c>
      <c r="C135" s="6">
        <v>580</v>
      </c>
      <c r="D135" s="25">
        <f t="shared" si="103"/>
        <v>579.99999999999989</v>
      </c>
      <c r="E135" s="25">
        <f t="shared" si="82"/>
        <v>728.99999999999989</v>
      </c>
      <c r="F135" s="2">
        <f t="shared" si="83"/>
        <v>0.8161865569272978</v>
      </c>
      <c r="G135" s="3">
        <f t="shared" si="84"/>
        <v>473.38820301783272</v>
      </c>
      <c r="H135" s="3">
        <f t="shared" si="85"/>
        <v>24.485596707818935</v>
      </c>
      <c r="I135" s="3">
        <f t="shared" si="73"/>
        <v>946.77640603566545</v>
      </c>
      <c r="J135" s="3">
        <f t="shared" si="102"/>
        <v>48.97119341563787</v>
      </c>
      <c r="K135" s="4">
        <f t="shared" si="86"/>
        <v>272671.60493827163</v>
      </c>
      <c r="L135" s="4">
        <f t="shared" si="87"/>
        <v>14103.703703703706</v>
      </c>
      <c r="M135" s="7">
        <f t="shared" si="88"/>
        <v>0</v>
      </c>
      <c r="N135" s="7">
        <f t="shared" si="89"/>
        <v>0</v>
      </c>
      <c r="O135" s="7">
        <f t="shared" si="90"/>
        <v>0</v>
      </c>
      <c r="P135" s="7">
        <f t="shared" si="75"/>
        <v>0</v>
      </c>
      <c r="Q135" s="9">
        <f t="shared" si="91"/>
        <v>0</v>
      </c>
      <c r="R135" s="9">
        <f t="shared" si="92"/>
        <v>0</v>
      </c>
      <c r="S135" s="9">
        <f t="shared" si="93"/>
        <v>0</v>
      </c>
      <c r="T135" s="1">
        <f t="shared" si="94"/>
        <v>0</v>
      </c>
      <c r="U135" s="9">
        <f t="shared" si="95"/>
        <v>0</v>
      </c>
      <c r="V135" s="9">
        <f t="shared" si="96"/>
        <v>0</v>
      </c>
      <c r="W135" s="1">
        <f t="shared" si="97"/>
        <v>0</v>
      </c>
      <c r="X135" s="9">
        <f t="shared" si="76"/>
        <v>0</v>
      </c>
      <c r="Y135" s="10">
        <f t="shared" si="77"/>
        <v>0</v>
      </c>
      <c r="Z135" s="10">
        <f t="shared" si="78"/>
        <v>0</v>
      </c>
      <c r="AA135" s="9">
        <f t="shared" si="79"/>
        <v>0</v>
      </c>
      <c r="AB135" s="47" t="e">
        <f t="shared" si="98"/>
        <v>#DIV/0!</v>
      </c>
      <c r="AC135" s="7">
        <f t="shared" si="99"/>
        <v>0</v>
      </c>
      <c r="AD135" s="44">
        <f t="shared" si="100"/>
        <v>0</v>
      </c>
      <c r="AE135" s="44">
        <f t="shared" si="101"/>
        <v>0</v>
      </c>
      <c r="AF135" s="44">
        <f t="shared" si="80"/>
        <v>0</v>
      </c>
      <c r="AG135" s="44">
        <f>'1 Krautuve'!AG135</f>
        <v>0</v>
      </c>
      <c r="AH135" s="61"/>
    </row>
    <row r="136" spans="2:34" x14ac:dyDescent="0.25">
      <c r="B136" s="26" t="s">
        <v>119</v>
      </c>
      <c r="C136" s="6">
        <v>585</v>
      </c>
      <c r="D136" s="25">
        <f t="shared" si="103"/>
        <v>585</v>
      </c>
      <c r="E136" s="25">
        <f t="shared" si="82"/>
        <v>734</v>
      </c>
      <c r="F136" s="2">
        <f t="shared" si="83"/>
        <v>0.81062670299727524</v>
      </c>
      <c r="G136" s="3">
        <f t="shared" si="84"/>
        <v>474.216621253406</v>
      </c>
      <c r="H136" s="3">
        <f t="shared" si="85"/>
        <v>24.318801089918257</v>
      </c>
      <c r="I136" s="3">
        <f t="shared" si="73"/>
        <v>948.43324250681201</v>
      </c>
      <c r="J136" s="3">
        <f t="shared" si="102"/>
        <v>48.637602179836513</v>
      </c>
      <c r="K136" s="4">
        <f t="shared" si="86"/>
        <v>273148.77384196187</v>
      </c>
      <c r="L136" s="4">
        <f t="shared" si="87"/>
        <v>14007.629427792916</v>
      </c>
      <c r="M136" s="7">
        <f t="shared" si="88"/>
        <v>0</v>
      </c>
      <c r="N136" s="7">
        <f t="shared" si="89"/>
        <v>0</v>
      </c>
      <c r="O136" s="7">
        <f t="shared" si="90"/>
        <v>0</v>
      </c>
      <c r="P136" s="7">
        <f t="shared" si="75"/>
        <v>0</v>
      </c>
      <c r="Q136" s="9">
        <f t="shared" si="91"/>
        <v>0</v>
      </c>
      <c r="R136" s="9">
        <f t="shared" si="92"/>
        <v>0</v>
      </c>
      <c r="S136" s="9">
        <f t="shared" si="93"/>
        <v>0</v>
      </c>
      <c r="T136" s="1">
        <f t="shared" si="94"/>
        <v>0</v>
      </c>
      <c r="U136" s="9">
        <f t="shared" si="95"/>
        <v>0</v>
      </c>
      <c r="V136" s="9">
        <f t="shared" si="96"/>
        <v>0</v>
      </c>
      <c r="W136" s="1">
        <f t="shared" si="97"/>
        <v>0</v>
      </c>
      <c r="X136" s="9">
        <f t="shared" si="76"/>
        <v>0</v>
      </c>
      <c r="Y136" s="10">
        <f t="shared" si="77"/>
        <v>0</v>
      </c>
      <c r="Z136" s="10">
        <f t="shared" si="78"/>
        <v>0</v>
      </c>
      <c r="AA136" s="9">
        <f t="shared" si="79"/>
        <v>0</v>
      </c>
      <c r="AB136" s="47" t="e">
        <f t="shared" si="98"/>
        <v>#DIV/0!</v>
      </c>
      <c r="AC136" s="7">
        <f t="shared" si="99"/>
        <v>0</v>
      </c>
      <c r="AD136" s="44">
        <f t="shared" si="100"/>
        <v>0</v>
      </c>
      <c r="AE136" s="44">
        <f t="shared" si="101"/>
        <v>0</v>
      </c>
      <c r="AF136" s="44">
        <f t="shared" si="80"/>
        <v>0</v>
      </c>
      <c r="AG136" s="44">
        <f>'1 Krautuve'!AG136</f>
        <v>0</v>
      </c>
      <c r="AH136" s="61"/>
    </row>
    <row r="137" spans="2:34" x14ac:dyDescent="0.25">
      <c r="B137" s="26" t="s">
        <v>120</v>
      </c>
      <c r="C137" s="6">
        <v>590</v>
      </c>
      <c r="D137" s="25">
        <f t="shared" si="103"/>
        <v>590</v>
      </c>
      <c r="E137" s="25">
        <f t="shared" si="82"/>
        <v>739</v>
      </c>
      <c r="F137" s="2">
        <f t="shared" si="83"/>
        <v>0.80514208389715836</v>
      </c>
      <c r="G137" s="3">
        <f t="shared" si="84"/>
        <v>475.03382949932342</v>
      </c>
      <c r="H137" s="3">
        <f t="shared" si="85"/>
        <v>24.154262516914752</v>
      </c>
      <c r="I137" s="3">
        <f t="shared" si="73"/>
        <v>950.06765899864683</v>
      </c>
      <c r="J137" s="3">
        <f t="shared" si="102"/>
        <v>48.308525033829504</v>
      </c>
      <c r="K137" s="4">
        <f t="shared" si="86"/>
        <v>273619.48579161026</v>
      </c>
      <c r="L137" s="4">
        <f t="shared" si="87"/>
        <v>13912.855209742896</v>
      </c>
      <c r="M137" s="7">
        <f t="shared" si="88"/>
        <v>0</v>
      </c>
      <c r="N137" s="7">
        <f t="shared" si="89"/>
        <v>0</v>
      </c>
      <c r="O137" s="7">
        <f t="shared" si="90"/>
        <v>0</v>
      </c>
      <c r="P137" s="7">
        <f t="shared" si="75"/>
        <v>0</v>
      </c>
      <c r="Q137" s="9">
        <f t="shared" si="91"/>
        <v>0</v>
      </c>
      <c r="R137" s="9">
        <f t="shared" si="92"/>
        <v>0</v>
      </c>
      <c r="S137" s="9">
        <f t="shared" si="93"/>
        <v>0</v>
      </c>
      <c r="T137" s="1">
        <f t="shared" si="94"/>
        <v>0</v>
      </c>
      <c r="U137" s="9">
        <f t="shared" si="95"/>
        <v>0</v>
      </c>
      <c r="V137" s="9">
        <f t="shared" si="96"/>
        <v>0</v>
      </c>
      <c r="W137" s="1">
        <f t="shared" si="97"/>
        <v>0</v>
      </c>
      <c r="X137" s="9">
        <f t="shared" si="76"/>
        <v>0</v>
      </c>
      <c r="Y137" s="10">
        <f t="shared" si="77"/>
        <v>0</v>
      </c>
      <c r="Z137" s="10">
        <f t="shared" si="78"/>
        <v>0</v>
      </c>
      <c r="AA137" s="9">
        <f t="shared" si="79"/>
        <v>0</v>
      </c>
      <c r="AB137" s="47" t="e">
        <f t="shared" si="98"/>
        <v>#DIV/0!</v>
      </c>
      <c r="AC137" s="7">
        <f t="shared" si="99"/>
        <v>0</v>
      </c>
      <c r="AD137" s="44">
        <f t="shared" si="100"/>
        <v>0</v>
      </c>
      <c r="AE137" s="44">
        <f t="shared" si="101"/>
        <v>0</v>
      </c>
      <c r="AF137" s="44">
        <f t="shared" si="80"/>
        <v>0</v>
      </c>
      <c r="AG137" s="44">
        <f>'1 Krautuve'!AG137</f>
        <v>0</v>
      </c>
      <c r="AH137" s="61"/>
    </row>
    <row r="138" spans="2:34" x14ac:dyDescent="0.25">
      <c r="B138" s="26" t="s">
        <v>121</v>
      </c>
      <c r="C138" s="6">
        <v>595</v>
      </c>
      <c r="D138" s="25">
        <f t="shared" si="103"/>
        <v>595</v>
      </c>
      <c r="E138" s="25">
        <f t="shared" si="82"/>
        <v>744</v>
      </c>
      <c r="F138" s="2">
        <f t="shared" si="83"/>
        <v>0.79973118279569888</v>
      </c>
      <c r="G138" s="3">
        <f t="shared" si="84"/>
        <v>475.84005376344084</v>
      </c>
      <c r="H138" s="3">
        <f t="shared" si="85"/>
        <v>23.991935483870968</v>
      </c>
      <c r="I138" s="3">
        <f t="shared" si="73"/>
        <v>951.68010752688167</v>
      </c>
      <c r="J138" s="3">
        <f t="shared" si="102"/>
        <v>47.983870967741936</v>
      </c>
      <c r="K138" s="4">
        <f t="shared" si="86"/>
        <v>274083.87096774194</v>
      </c>
      <c r="L138" s="4">
        <f t="shared" si="87"/>
        <v>13819.354838709678</v>
      </c>
      <c r="M138" s="7">
        <f t="shared" si="88"/>
        <v>0</v>
      </c>
      <c r="N138" s="7">
        <f t="shared" si="89"/>
        <v>0</v>
      </c>
      <c r="O138" s="7">
        <f t="shared" si="90"/>
        <v>0</v>
      </c>
      <c r="P138" s="7">
        <f t="shared" si="75"/>
        <v>0</v>
      </c>
      <c r="Q138" s="9">
        <f t="shared" si="91"/>
        <v>0</v>
      </c>
      <c r="R138" s="9">
        <f t="shared" si="92"/>
        <v>0</v>
      </c>
      <c r="S138" s="9">
        <f t="shared" si="93"/>
        <v>0</v>
      </c>
      <c r="T138" s="1">
        <f t="shared" si="94"/>
        <v>0</v>
      </c>
      <c r="U138" s="9">
        <f t="shared" si="95"/>
        <v>0</v>
      </c>
      <c r="V138" s="9">
        <f t="shared" si="96"/>
        <v>0</v>
      </c>
      <c r="W138" s="1">
        <f t="shared" si="97"/>
        <v>0</v>
      </c>
      <c r="X138" s="9">
        <f t="shared" si="76"/>
        <v>0</v>
      </c>
      <c r="Y138" s="10">
        <f t="shared" si="77"/>
        <v>0</v>
      </c>
      <c r="Z138" s="10">
        <f t="shared" si="78"/>
        <v>0</v>
      </c>
      <c r="AA138" s="9">
        <f t="shared" si="79"/>
        <v>0</v>
      </c>
      <c r="AB138" s="47" t="e">
        <f t="shared" si="98"/>
        <v>#DIV/0!</v>
      </c>
      <c r="AC138" s="7">
        <f t="shared" si="99"/>
        <v>0</v>
      </c>
      <c r="AD138" s="44">
        <f t="shared" si="100"/>
        <v>0</v>
      </c>
      <c r="AE138" s="44">
        <f t="shared" si="101"/>
        <v>0</v>
      </c>
      <c r="AF138" s="44">
        <f t="shared" si="80"/>
        <v>0</v>
      </c>
      <c r="AG138" s="44">
        <f>'1 Krautuve'!AG138</f>
        <v>0</v>
      </c>
      <c r="AH138" s="61"/>
    </row>
    <row r="139" spans="2:34" x14ac:dyDescent="0.25">
      <c r="B139" s="26" t="s">
        <v>122</v>
      </c>
      <c r="C139" s="6">
        <v>600</v>
      </c>
      <c r="D139" s="25">
        <f t="shared" si="103"/>
        <v>600</v>
      </c>
      <c r="E139" s="25">
        <f t="shared" si="82"/>
        <v>749</v>
      </c>
      <c r="F139" s="2">
        <f t="shared" si="83"/>
        <v>0.79439252336448596</v>
      </c>
      <c r="G139" s="3">
        <f t="shared" si="84"/>
        <v>476.63551401869159</v>
      </c>
      <c r="H139" s="3">
        <f t="shared" si="85"/>
        <v>23.831775700934578</v>
      </c>
      <c r="I139" s="3">
        <f t="shared" si="73"/>
        <v>953.27102803738319</v>
      </c>
      <c r="J139" s="3">
        <f t="shared" si="102"/>
        <v>47.663551401869157</v>
      </c>
      <c r="K139" s="4">
        <f t="shared" si="86"/>
        <v>274542.05607476638</v>
      </c>
      <c r="L139" s="4">
        <f t="shared" si="87"/>
        <v>13727.102803738317</v>
      </c>
      <c r="M139" s="7">
        <f t="shared" si="88"/>
        <v>0</v>
      </c>
      <c r="N139" s="7">
        <f t="shared" si="89"/>
        <v>0</v>
      </c>
      <c r="O139" s="7">
        <f t="shared" si="90"/>
        <v>0</v>
      </c>
      <c r="P139" s="7">
        <f t="shared" si="75"/>
        <v>0</v>
      </c>
      <c r="Q139" s="9">
        <f t="shared" si="91"/>
        <v>0</v>
      </c>
      <c r="R139" s="9">
        <f t="shared" si="92"/>
        <v>0</v>
      </c>
      <c r="S139" s="9">
        <f t="shared" si="93"/>
        <v>0</v>
      </c>
      <c r="T139" s="1">
        <f t="shared" si="94"/>
        <v>0</v>
      </c>
      <c r="U139" s="9">
        <f t="shared" si="95"/>
        <v>0</v>
      </c>
      <c r="V139" s="9">
        <f t="shared" si="96"/>
        <v>0</v>
      </c>
      <c r="W139" s="1">
        <f t="shared" si="97"/>
        <v>0</v>
      </c>
      <c r="X139" s="9">
        <f t="shared" si="76"/>
        <v>0</v>
      </c>
      <c r="Y139" s="10">
        <f t="shared" si="77"/>
        <v>0</v>
      </c>
      <c r="Z139" s="10">
        <f t="shared" si="78"/>
        <v>0</v>
      </c>
      <c r="AA139" s="9">
        <f t="shared" si="79"/>
        <v>0</v>
      </c>
      <c r="AB139" s="47" t="e">
        <f t="shared" si="98"/>
        <v>#DIV/0!</v>
      </c>
      <c r="AC139" s="7">
        <f t="shared" si="99"/>
        <v>0</v>
      </c>
      <c r="AD139" s="44">
        <f t="shared" si="100"/>
        <v>0</v>
      </c>
      <c r="AE139" s="44">
        <f t="shared" si="101"/>
        <v>0</v>
      </c>
      <c r="AF139" s="44">
        <f t="shared" si="80"/>
        <v>0</v>
      </c>
      <c r="AG139" s="44">
        <f>'1 Krautuve'!AG139</f>
        <v>0</v>
      </c>
      <c r="AH139" s="61"/>
    </row>
    <row r="140" spans="2:34" x14ac:dyDescent="0.25">
      <c r="M140" s="3"/>
      <c r="N140" s="3"/>
      <c r="O140" s="3"/>
    </row>
    <row r="141" spans="2:34" x14ac:dyDescent="0.25">
      <c r="M141" s="3"/>
      <c r="N141" s="3"/>
      <c r="O141" s="3"/>
    </row>
    <row r="142" spans="2:34" x14ac:dyDescent="0.25">
      <c r="M142" s="3"/>
      <c r="N142" s="3"/>
      <c r="O142" s="3"/>
    </row>
    <row r="143" spans="2:34" x14ac:dyDescent="0.25">
      <c r="M143" s="3"/>
      <c r="N143" s="3"/>
      <c r="O143" s="3"/>
    </row>
    <row r="144" spans="2:34" x14ac:dyDescent="0.25">
      <c r="M144" s="3"/>
      <c r="N144" s="3"/>
      <c r="O144" s="3"/>
    </row>
    <row r="145" spans="13:15" x14ac:dyDescent="0.25">
      <c r="M145" s="3"/>
      <c r="N145" s="3"/>
      <c r="O145" s="3"/>
    </row>
    <row r="146" spans="13:15" x14ac:dyDescent="0.25">
      <c r="M146" s="3"/>
      <c r="N146" s="3"/>
      <c r="O146" s="3"/>
    </row>
    <row r="147" spans="13:15" x14ac:dyDescent="0.25">
      <c r="M147" s="3"/>
      <c r="N147" s="3"/>
      <c r="O147" s="3"/>
    </row>
    <row r="148" spans="13:15" x14ac:dyDescent="0.25">
      <c r="M148" s="3"/>
      <c r="N148" s="3"/>
      <c r="O148" s="3"/>
    </row>
    <row r="149" spans="13:15" x14ac:dyDescent="0.25">
      <c r="M149" s="3"/>
      <c r="N149" s="3"/>
      <c r="O149" s="3"/>
    </row>
    <row r="150" spans="13:15" x14ac:dyDescent="0.25">
      <c r="M150" s="3"/>
      <c r="N150" s="3"/>
      <c r="O150" s="3"/>
    </row>
    <row r="151" spans="13:15" x14ac:dyDescent="0.25">
      <c r="M151" s="3"/>
      <c r="N151" s="3"/>
      <c r="O151" s="3"/>
    </row>
  </sheetData>
  <sheetProtection password="AE84" sheet="1" objects="1" scenarios="1"/>
  <mergeCells count="40">
    <mergeCell ref="B16:C16"/>
    <mergeCell ref="F16:J16"/>
    <mergeCell ref="M16:S16"/>
    <mergeCell ref="AF17:AG17"/>
    <mergeCell ref="M18:P18"/>
    <mergeCell ref="Y18:Z18"/>
    <mergeCell ref="F17:J17"/>
    <mergeCell ref="B15:C15"/>
    <mergeCell ref="F15:J15"/>
    <mergeCell ref="M15:S15"/>
    <mergeCell ref="B10:C10"/>
    <mergeCell ref="M10:S10"/>
    <mergeCell ref="B11:C11"/>
    <mergeCell ref="M11:S11"/>
    <mergeCell ref="B12:C12"/>
    <mergeCell ref="F12:J12"/>
    <mergeCell ref="B13:C13"/>
    <mergeCell ref="F13:J13"/>
    <mergeCell ref="M13:S13"/>
    <mergeCell ref="B14:C14"/>
    <mergeCell ref="M14:S14"/>
    <mergeCell ref="F14:J14"/>
    <mergeCell ref="B8:C8"/>
    <mergeCell ref="F8:J8"/>
    <mergeCell ref="M8:S8"/>
    <mergeCell ref="B9:C9"/>
    <mergeCell ref="F9:J9"/>
    <mergeCell ref="M9:S9"/>
    <mergeCell ref="B6:C6"/>
    <mergeCell ref="F6:J6"/>
    <mergeCell ref="M6:S6"/>
    <mergeCell ref="B7:C7"/>
    <mergeCell ref="F7:J7"/>
    <mergeCell ref="M7:S7"/>
    <mergeCell ref="B4:C4"/>
    <mergeCell ref="F4:J4"/>
    <mergeCell ref="M4:S4"/>
    <mergeCell ref="B5:C5"/>
    <mergeCell ref="F5:J5"/>
    <mergeCell ref="M5:S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M151"/>
  <sheetViews>
    <sheetView zoomScale="70" zoomScaleNormal="70" workbookViewId="0">
      <pane xSplit="2" ySplit="19" topLeftCell="C20" activePane="bottomRight" state="frozen"/>
      <selection pane="topRight" activeCell="C1" sqref="C1"/>
      <selection pane="bottomLeft" activeCell="A17" sqref="A17"/>
      <selection pane="bottomRight" activeCell="AJ13" sqref="AJ13"/>
    </sheetView>
  </sheetViews>
  <sheetFormatPr defaultRowHeight="15" x14ac:dyDescent="0.25"/>
  <cols>
    <col min="1" max="1" width="2.28515625" style="6" customWidth="1"/>
    <col min="2" max="2" width="12.28515625" bestFit="1" customWidth="1"/>
    <col min="3" max="3" width="11.5703125" bestFit="1" customWidth="1"/>
    <col min="4" max="4" width="10.5703125" customWidth="1"/>
    <col min="5" max="5" width="12.7109375" customWidth="1"/>
    <col min="6" max="6" width="9.28515625" style="2" customWidth="1"/>
    <col min="7" max="7" width="8.28515625" style="2" customWidth="1"/>
    <col min="8" max="8" width="8.5703125" customWidth="1"/>
    <col min="9" max="9" width="11.28515625" style="3" customWidth="1"/>
    <col min="10" max="10" width="12.42578125" style="3" customWidth="1"/>
    <col min="11" max="11" width="10" style="4" customWidth="1"/>
    <col min="12" max="12" width="9.140625" style="4"/>
    <col min="15" max="15" width="13.42578125" bestFit="1" customWidth="1"/>
    <col min="16" max="16" width="7.85546875" customWidth="1"/>
    <col min="19" max="19" width="8.140625" customWidth="1"/>
    <col min="20" max="20" width="10.85546875" customWidth="1"/>
    <col min="21" max="21" width="9.85546875" customWidth="1"/>
    <col min="22" max="22" width="13" customWidth="1"/>
    <col min="23" max="23" width="13.85546875" customWidth="1"/>
    <col min="28" max="28" width="10" bestFit="1" customWidth="1"/>
    <col min="29" max="29" width="10.140625" bestFit="1" customWidth="1"/>
    <col min="30" max="30" width="12.140625" bestFit="1" customWidth="1"/>
    <col min="31" max="31" width="10.42578125" bestFit="1" customWidth="1"/>
    <col min="34" max="39" width="9.140625" customWidth="1"/>
  </cols>
  <sheetData>
    <row r="1" spans="1:35" ht="18.75" x14ac:dyDescent="0.3">
      <c r="B1" s="51" t="s">
        <v>195</v>
      </c>
      <c r="Q1" s="63" t="s">
        <v>198</v>
      </c>
    </row>
    <row r="2" spans="1:35" x14ac:dyDescent="0.25">
      <c r="B2" s="60" t="s">
        <v>197</v>
      </c>
    </row>
    <row r="3" spans="1:35" ht="18.75" x14ac:dyDescent="0.3">
      <c r="B3" s="50" t="s">
        <v>196</v>
      </c>
    </row>
    <row r="4" spans="1:35" s="4" customFormat="1" x14ac:dyDescent="0.25">
      <c r="A4" s="6"/>
      <c r="B4" s="80" t="s">
        <v>139</v>
      </c>
      <c r="C4" s="80"/>
      <c r="D4" s="1">
        <f>'1 Krautuve'!D4</f>
        <v>40</v>
      </c>
      <c r="E4"/>
      <c r="F4" s="67" t="s">
        <v>173</v>
      </c>
      <c r="G4" s="68"/>
      <c r="H4" s="68"/>
      <c r="I4" s="68"/>
      <c r="J4" s="69"/>
      <c r="K4" s="10">
        <f>'1 Krautuve'!K4</f>
        <v>0</v>
      </c>
      <c r="M4" s="78" t="s">
        <v>128</v>
      </c>
      <c r="N4" s="78"/>
      <c r="O4" s="78"/>
      <c r="P4" s="78"/>
      <c r="Q4" s="78"/>
      <c r="R4" s="78"/>
      <c r="S4" s="78"/>
      <c r="T4" s="7">
        <f>'1 Krautuve'!T4</f>
        <v>0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s="4" customFormat="1" ht="15" customHeight="1" x14ac:dyDescent="0.25">
      <c r="A5" s="6"/>
      <c r="B5" s="80" t="s">
        <v>140</v>
      </c>
      <c r="C5" s="80"/>
      <c r="D5" s="1">
        <f>'1 Krautuve'!D5</f>
        <v>55</v>
      </c>
      <c r="E5"/>
      <c r="F5" s="67" t="s">
        <v>174</v>
      </c>
      <c r="G5" s="68"/>
      <c r="H5" s="68"/>
      <c r="I5" s="68"/>
      <c r="J5" s="69"/>
      <c r="K5" s="46">
        <f>'1 Krautuve'!K5</f>
        <v>0</v>
      </c>
      <c r="M5" s="78" t="s">
        <v>130</v>
      </c>
      <c r="N5" s="78"/>
      <c r="O5" s="78"/>
      <c r="P5" s="78"/>
      <c r="Q5" s="78"/>
      <c r="R5" s="78"/>
      <c r="S5" s="78"/>
      <c r="T5" s="7">
        <f>'1 Krautuve'!T5</f>
        <v>0</v>
      </c>
      <c r="U5" s="47" t="e">
        <f>T5/T4</f>
        <v>#DIV/0!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s="4" customFormat="1" ht="15" customHeight="1" x14ac:dyDescent="0.25">
      <c r="A6" s="6"/>
      <c r="B6" s="80" t="s">
        <v>141</v>
      </c>
      <c r="C6" s="80"/>
      <c r="D6" s="1">
        <f>'1 Krautuve'!D6</f>
        <v>60</v>
      </c>
      <c r="E6"/>
      <c r="F6" s="67" t="s">
        <v>175</v>
      </c>
      <c r="G6" s="68"/>
      <c r="H6" s="68"/>
      <c r="I6" s="68"/>
      <c r="J6" s="69"/>
      <c r="K6" s="9">
        <f>'1 Krautuve'!K6</f>
        <v>0</v>
      </c>
      <c r="M6" s="78" t="s">
        <v>131</v>
      </c>
      <c r="N6" s="78"/>
      <c r="O6" s="78"/>
      <c r="P6" s="78"/>
      <c r="Q6" s="78"/>
      <c r="R6" s="78"/>
      <c r="S6" s="78"/>
      <c r="T6" s="7">
        <f>'1 Krautuve'!T6</f>
        <v>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s="4" customFormat="1" ht="15" customHeight="1" x14ac:dyDescent="0.25">
      <c r="A7" s="6"/>
      <c r="B7" s="80" t="s">
        <v>142</v>
      </c>
      <c r="C7" s="80"/>
      <c r="D7" s="1">
        <f>'1 Krautuve'!D7+18+18+18+18</f>
        <v>117</v>
      </c>
      <c r="E7" s="5"/>
      <c r="F7" s="67" t="s">
        <v>176</v>
      </c>
      <c r="G7" s="68"/>
      <c r="H7" s="68"/>
      <c r="I7" s="68"/>
      <c r="J7" s="69"/>
      <c r="K7" s="9">
        <f>'1 Krautuve'!K7</f>
        <v>0</v>
      </c>
      <c r="M7" s="78" t="s">
        <v>133</v>
      </c>
      <c r="N7" s="78"/>
      <c r="O7" s="78"/>
      <c r="P7" s="78"/>
      <c r="Q7" s="78"/>
      <c r="R7" s="78"/>
      <c r="S7" s="78"/>
      <c r="T7" s="7">
        <f>'1 Krautuve'!T7</f>
        <v>0</v>
      </c>
      <c r="U7" s="47" t="e">
        <f>T7/T6</f>
        <v>#DIV/0!</v>
      </c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s="4" customFormat="1" ht="15" customHeight="1" x14ac:dyDescent="0.25">
      <c r="A8" s="6"/>
      <c r="B8" s="80" t="s">
        <v>143</v>
      </c>
      <c r="C8" s="80"/>
      <c r="D8" s="1">
        <f>'1 Krautuve'!D8</f>
        <v>50</v>
      </c>
      <c r="E8"/>
      <c r="F8" s="67" t="s">
        <v>177</v>
      </c>
      <c r="G8" s="68"/>
      <c r="H8" s="68"/>
      <c r="I8" s="68"/>
      <c r="J8" s="69"/>
      <c r="K8" s="9">
        <f>'1 Krautuve'!K8</f>
        <v>0</v>
      </c>
      <c r="M8" s="79"/>
      <c r="N8" s="79"/>
      <c r="O8" s="79"/>
      <c r="P8" s="79"/>
      <c r="Q8" s="79"/>
      <c r="R8" s="79"/>
      <c r="S8" s="79"/>
      <c r="T8" s="12" t="s">
        <v>124</v>
      </c>
      <c r="U8" s="13">
        <v>0.6</v>
      </c>
      <c r="V8" s="13" t="s">
        <v>125</v>
      </c>
      <c r="W8" s="12" t="s">
        <v>126</v>
      </c>
      <c r="X8"/>
      <c r="Y8"/>
      <c r="Z8"/>
      <c r="AA8"/>
      <c r="AB8"/>
      <c r="AC8"/>
      <c r="AD8"/>
      <c r="AE8"/>
      <c r="AF8"/>
      <c r="AG8"/>
      <c r="AH8"/>
      <c r="AI8"/>
    </row>
    <row r="9" spans="1:35" s="4" customFormat="1" ht="15" customHeight="1" x14ac:dyDescent="0.25">
      <c r="A9" s="6"/>
      <c r="B9" s="80" t="s">
        <v>144</v>
      </c>
      <c r="C9" s="80"/>
      <c r="D9" s="1">
        <f>'1 Krautuve'!D9</f>
        <v>45</v>
      </c>
      <c r="E9"/>
      <c r="F9" s="67" t="s">
        <v>178</v>
      </c>
      <c r="G9" s="68"/>
      <c r="H9" s="68"/>
      <c r="I9" s="68"/>
      <c r="J9" s="69"/>
      <c r="K9" s="9">
        <f>'1 Krautuve'!K9</f>
        <v>0</v>
      </c>
      <c r="M9" s="78" t="s">
        <v>129</v>
      </c>
      <c r="N9" s="78"/>
      <c r="O9" s="78"/>
      <c r="P9" s="78"/>
      <c r="Q9" s="78"/>
      <c r="R9" s="78"/>
      <c r="S9" s="78"/>
      <c r="T9" s="14">
        <f>T4-T5</f>
        <v>0</v>
      </c>
      <c r="U9" s="8">
        <f>T9*0.6</f>
        <v>0</v>
      </c>
      <c r="V9" s="8">
        <v>4</v>
      </c>
      <c r="W9" s="12">
        <f>U9/V9</f>
        <v>0</v>
      </c>
      <c r="X9"/>
      <c r="Y9"/>
      <c r="Z9"/>
      <c r="AA9"/>
      <c r="AB9"/>
      <c r="AC9"/>
      <c r="AD9"/>
      <c r="AE9"/>
      <c r="AF9"/>
      <c r="AG9"/>
      <c r="AH9"/>
      <c r="AI9"/>
    </row>
    <row r="10" spans="1:35" s="4" customFormat="1" ht="15" customHeight="1" x14ac:dyDescent="0.25">
      <c r="A10" s="6"/>
      <c r="B10" s="80" t="s">
        <v>146</v>
      </c>
      <c r="C10" s="80"/>
      <c r="D10" s="1">
        <f>'1 Krautuve'!D10</f>
        <v>660</v>
      </c>
      <c r="E10"/>
      <c r="F10" s="31" t="s">
        <v>134</v>
      </c>
      <c r="G10" s="32"/>
      <c r="H10" s="32"/>
      <c r="I10" s="32"/>
      <c r="J10" s="33"/>
      <c r="K10" s="10">
        <f>'1 Krautuve'!K10</f>
        <v>0</v>
      </c>
      <c r="M10" s="78" t="s">
        <v>132</v>
      </c>
      <c r="N10" s="78"/>
      <c r="O10" s="78"/>
      <c r="P10" s="78"/>
      <c r="Q10" s="78"/>
      <c r="R10" s="78"/>
      <c r="S10" s="78"/>
      <c r="T10" s="14">
        <f>T6-T7</f>
        <v>0</v>
      </c>
      <c r="U10" s="8">
        <f>T10*0.6</f>
        <v>0</v>
      </c>
      <c r="V10" s="8">
        <v>6</v>
      </c>
      <c r="W10" s="8">
        <f>U10/V10</f>
        <v>0</v>
      </c>
      <c r="X10"/>
      <c r="Y10"/>
      <c r="Z10"/>
      <c r="AA10"/>
      <c r="AB10"/>
      <c r="AC10"/>
      <c r="AD10"/>
      <c r="AE10"/>
      <c r="AF10"/>
      <c r="AG10"/>
      <c r="AH10"/>
      <c r="AI10"/>
    </row>
    <row r="11" spans="1:35" s="4" customFormat="1" x14ac:dyDescent="0.25">
      <c r="B11" s="80" t="s">
        <v>150</v>
      </c>
      <c r="C11" s="80"/>
      <c r="D11" s="1">
        <f>'1 Krautuve'!D11</f>
        <v>11</v>
      </c>
      <c r="E11"/>
      <c r="K11" s="10"/>
      <c r="M11" s="79" t="s">
        <v>124</v>
      </c>
      <c r="N11" s="79"/>
      <c r="O11" s="79"/>
      <c r="P11" s="79"/>
      <c r="Q11" s="79"/>
      <c r="R11" s="79"/>
      <c r="S11" s="79"/>
      <c r="T11" s="14">
        <f>SUM(T9:T10)</f>
        <v>0</v>
      </c>
      <c r="U11" s="8">
        <f>SUM(U9:U10)</f>
        <v>0</v>
      </c>
      <c r="V11" s="12"/>
      <c r="W11" s="8">
        <f>SUM(W9:W10)</f>
        <v>0</v>
      </c>
    </row>
    <row r="12" spans="1:35" s="4" customFormat="1" ht="28.5" customHeight="1" x14ac:dyDescent="0.25">
      <c r="B12" s="90" t="s">
        <v>147</v>
      </c>
      <c r="C12" s="90"/>
      <c r="D12" s="1">
        <f>'1 Krautuve'!D12</f>
        <v>20</v>
      </c>
      <c r="E12"/>
      <c r="F12" s="77" t="s">
        <v>123</v>
      </c>
      <c r="G12" s="77"/>
      <c r="H12" s="77"/>
      <c r="I12" s="77"/>
      <c r="J12" s="77"/>
      <c r="K12" s="9">
        <f>'1 Krautuve'!K12</f>
        <v>0</v>
      </c>
    </row>
    <row r="13" spans="1:35" s="4" customFormat="1" ht="15" customHeight="1" x14ac:dyDescent="0.25">
      <c r="B13" s="80" t="s">
        <v>0</v>
      </c>
      <c r="C13" s="80"/>
      <c r="D13" s="1">
        <f>'1 Krautuve'!D13</f>
        <v>6</v>
      </c>
      <c r="E13"/>
      <c r="F13" s="67" t="s">
        <v>181</v>
      </c>
      <c r="G13" s="68"/>
      <c r="H13" s="68"/>
      <c r="I13" s="68"/>
      <c r="J13" s="69"/>
      <c r="K13" s="9">
        <f>'1 Krautuve'!K13</f>
        <v>0</v>
      </c>
      <c r="M13" s="79"/>
      <c r="N13" s="79"/>
      <c r="O13" s="79"/>
      <c r="P13" s="79"/>
      <c r="Q13" s="79"/>
      <c r="R13" s="79"/>
      <c r="S13" s="79"/>
      <c r="T13" s="12" t="str">
        <f>T8</f>
        <v>Kopā</v>
      </c>
      <c r="U13" s="13">
        <v>0.4</v>
      </c>
      <c r="V13" s="12" t="s">
        <v>2</v>
      </c>
      <c r="W13" s="12" t="s">
        <v>136</v>
      </c>
    </row>
    <row r="14" spans="1:35" s="4" customFormat="1" ht="15" customHeight="1" x14ac:dyDescent="0.25">
      <c r="B14" s="80" t="s">
        <v>1</v>
      </c>
      <c r="C14" s="80"/>
      <c r="D14" s="1">
        <f>'1 Krautuve'!D14</f>
        <v>288</v>
      </c>
      <c r="E14"/>
      <c r="F14" s="71" t="s">
        <v>127</v>
      </c>
      <c r="G14" s="72"/>
      <c r="H14" s="72"/>
      <c r="I14" s="72"/>
      <c r="J14" s="73"/>
      <c r="K14" s="9">
        <f>'1 Krautuve'!K14</f>
        <v>0</v>
      </c>
      <c r="M14" s="71" t="s">
        <v>129</v>
      </c>
      <c r="N14" s="72"/>
      <c r="O14" s="72"/>
      <c r="P14" s="72"/>
      <c r="Q14" s="72"/>
      <c r="R14" s="72"/>
      <c r="S14" s="73"/>
      <c r="T14" s="8">
        <f>T9</f>
        <v>0</v>
      </c>
      <c r="U14" s="14">
        <f>T9-U9</f>
        <v>0</v>
      </c>
      <c r="V14" s="7">
        <v>800000</v>
      </c>
      <c r="W14" s="15">
        <f>U14/V14</f>
        <v>0</v>
      </c>
    </row>
    <row r="15" spans="1:35" s="4" customFormat="1" ht="15" customHeight="1" x14ac:dyDescent="0.25">
      <c r="B15" s="80" t="s">
        <v>148</v>
      </c>
      <c r="C15" s="80"/>
      <c r="D15" s="1">
        <f>'1 Krautuve'!D15</f>
        <v>24</v>
      </c>
      <c r="E15"/>
      <c r="F15" s="74" t="s">
        <v>180</v>
      </c>
      <c r="G15" s="75"/>
      <c r="H15" s="75"/>
      <c r="I15" s="75"/>
      <c r="J15" s="76"/>
      <c r="K15" s="9">
        <f>'1 Krautuve'!K15</f>
        <v>19000</v>
      </c>
      <c r="M15" s="71" t="s">
        <v>132</v>
      </c>
      <c r="N15" s="72"/>
      <c r="O15" s="72"/>
      <c r="P15" s="72"/>
      <c r="Q15" s="72"/>
      <c r="R15" s="72"/>
      <c r="S15" s="73"/>
      <c r="T15" s="8">
        <f>T10</f>
        <v>0</v>
      </c>
      <c r="U15" s="14">
        <f>T10-U10</f>
        <v>0</v>
      </c>
      <c r="V15" s="7">
        <v>1200000</v>
      </c>
      <c r="W15" s="15">
        <f>U15/V15</f>
        <v>0</v>
      </c>
    </row>
    <row r="16" spans="1:35" s="4" customFormat="1" x14ac:dyDescent="0.25">
      <c r="B16" s="80" t="s">
        <v>145</v>
      </c>
      <c r="C16" s="80"/>
      <c r="D16" s="1">
        <f>'1 Krautuve'!D16</f>
        <v>30</v>
      </c>
      <c r="E16"/>
      <c r="F16" s="71" t="s">
        <v>179</v>
      </c>
      <c r="G16" s="72"/>
      <c r="H16" s="72"/>
      <c r="I16" s="72"/>
      <c r="J16" s="73"/>
      <c r="K16" s="28">
        <f>'1 Krautuve'!K16</f>
        <v>0</v>
      </c>
      <c r="M16" s="81" t="s">
        <v>124</v>
      </c>
      <c r="N16" s="82"/>
      <c r="O16" s="82"/>
      <c r="P16" s="82"/>
      <c r="Q16" s="82"/>
      <c r="R16" s="82"/>
      <c r="S16" s="83"/>
      <c r="T16" s="8">
        <f>SUM(T14:T15)</f>
        <v>0</v>
      </c>
      <c r="U16" s="14">
        <f>SUM(U14:U15)</f>
        <v>0</v>
      </c>
      <c r="V16" s="12"/>
      <c r="W16" s="15">
        <f>SUM(W14:W15)</f>
        <v>0</v>
      </c>
    </row>
    <row r="17" spans="1:39" s="4" customFormat="1" ht="16.5" customHeight="1" x14ac:dyDescent="0.25">
      <c r="B17"/>
      <c r="C17"/>
      <c r="D17"/>
      <c r="E17"/>
      <c r="F17" s="87" t="s">
        <v>183</v>
      </c>
      <c r="G17" s="88"/>
      <c r="H17" s="88"/>
      <c r="I17" s="88"/>
      <c r="J17" s="89"/>
      <c r="K17" s="7">
        <f>'1 Krautuve'!K17</f>
        <v>0</v>
      </c>
      <c r="X17"/>
      <c r="Y17"/>
      <c r="Z17"/>
      <c r="AF17" s="91"/>
      <c r="AG17" s="91"/>
    </row>
    <row r="18" spans="1:39" s="4" customFormat="1" ht="16.5" customHeight="1" x14ac:dyDescent="0.3">
      <c r="A18" s="6"/>
      <c r="B18" s="50" t="s">
        <v>191</v>
      </c>
      <c r="C18"/>
      <c r="D18"/>
      <c r="E18"/>
      <c r="F18" s="2"/>
      <c r="G18" s="2"/>
      <c r="H18"/>
      <c r="I18" s="3"/>
      <c r="J18" s="3"/>
      <c r="M18" s="70" t="s">
        <v>161</v>
      </c>
      <c r="N18" s="70"/>
      <c r="O18" s="70"/>
      <c r="P18" s="70"/>
      <c r="Q18"/>
      <c r="R18" s="25"/>
      <c r="S18" s="29"/>
      <c r="T18" s="30"/>
      <c r="U18"/>
      <c r="V18"/>
      <c r="W18"/>
      <c r="X18"/>
      <c r="Y18" s="84" t="s">
        <v>182</v>
      </c>
      <c r="Z18" s="85"/>
      <c r="AF18" s="62"/>
      <c r="AG18" s="62"/>
    </row>
    <row r="19" spans="1:39" s="17" customFormat="1" ht="72" customHeight="1" x14ac:dyDescent="0.25">
      <c r="A19" s="18"/>
      <c r="B19" s="19" t="s">
        <v>149</v>
      </c>
      <c r="C19" s="20" t="s">
        <v>160</v>
      </c>
      <c r="D19" s="21" t="s">
        <v>151</v>
      </c>
      <c r="E19" s="21" t="s">
        <v>152</v>
      </c>
      <c r="F19" s="22" t="s">
        <v>153</v>
      </c>
      <c r="G19" s="22" t="s">
        <v>154</v>
      </c>
      <c r="H19" s="22" t="s">
        <v>155</v>
      </c>
      <c r="I19" s="23" t="s">
        <v>156</v>
      </c>
      <c r="J19" s="23" t="s">
        <v>157</v>
      </c>
      <c r="K19" s="23" t="s">
        <v>158</v>
      </c>
      <c r="L19" s="23" t="s">
        <v>159</v>
      </c>
      <c r="M19" s="39" t="s">
        <v>162</v>
      </c>
      <c r="N19" s="39" t="s">
        <v>163</v>
      </c>
      <c r="O19" s="39" t="s">
        <v>164</v>
      </c>
      <c r="P19" s="40" t="s">
        <v>165</v>
      </c>
      <c r="Q19" s="40" t="s">
        <v>166</v>
      </c>
      <c r="R19" s="40" t="s">
        <v>167</v>
      </c>
      <c r="S19" s="40" t="s">
        <v>168</v>
      </c>
      <c r="T19" s="40" t="s">
        <v>169</v>
      </c>
      <c r="U19" s="40" t="s">
        <v>171</v>
      </c>
      <c r="V19" s="40" t="s">
        <v>172</v>
      </c>
      <c r="W19" s="40" t="s">
        <v>170</v>
      </c>
      <c r="X19" s="40" t="s">
        <v>189</v>
      </c>
      <c r="Y19" s="41" t="s">
        <v>136</v>
      </c>
      <c r="Z19" s="42" t="s">
        <v>135</v>
      </c>
      <c r="AA19" s="43" t="s">
        <v>183</v>
      </c>
      <c r="AB19" s="43" t="s">
        <v>185</v>
      </c>
      <c r="AC19" s="43" t="s">
        <v>184</v>
      </c>
      <c r="AD19" s="43" t="s">
        <v>187</v>
      </c>
      <c r="AE19" s="43" t="s">
        <v>188</v>
      </c>
      <c r="AF19" s="43" t="s">
        <v>138</v>
      </c>
      <c r="AG19" s="43" t="s">
        <v>137</v>
      </c>
    </row>
    <row r="20" spans="1:39" s="2" customFormat="1" x14ac:dyDescent="0.25">
      <c r="B20" s="24" t="s">
        <v>3</v>
      </c>
      <c r="C20" s="6">
        <v>5</v>
      </c>
      <c r="D20" s="25">
        <f t="shared" ref="D20:D25" si="0">60/(1/(C20/$D$4))</f>
        <v>7.5</v>
      </c>
      <c r="E20" s="25">
        <f t="shared" ref="E20:E51" si="1">D20+$D$7+$D$8</f>
        <v>174.5</v>
      </c>
      <c r="F20" s="2">
        <f t="shared" ref="F20:F51" si="2">($D$10-$D$9-$D$12)/E20</f>
        <v>3.4097421203438394</v>
      </c>
      <c r="G20" s="3">
        <f t="shared" ref="G20:G51" si="3">C20*F20</f>
        <v>17.048710601719197</v>
      </c>
      <c r="H20" s="3">
        <f t="shared" ref="H20:H51" si="4">F20*$D$16</f>
        <v>102.29226361031519</v>
      </c>
      <c r="I20" s="3">
        <f>G20*2</f>
        <v>34.097421203438394</v>
      </c>
      <c r="J20" s="3">
        <f>H20*2</f>
        <v>204.58452722063038</v>
      </c>
      <c r="K20" s="4">
        <f t="shared" ref="K20:K51" si="5">I20*$D$14</f>
        <v>9820.0573065902572</v>
      </c>
      <c r="L20" s="4">
        <f t="shared" ref="L20:L51" si="6">J20*$D$14</f>
        <v>58920.343839541551</v>
      </c>
      <c r="M20" s="7">
        <f t="shared" ref="M20:M51" si="7">K20*$W$16</f>
        <v>0</v>
      </c>
      <c r="N20" s="7">
        <f t="shared" ref="N20:N51" si="8">$W$11</f>
        <v>0</v>
      </c>
      <c r="O20" s="7">
        <f t="shared" ref="O20:O51" si="9">((L20/$D$16)*($D$7+$D$8))/60*$K$16</f>
        <v>0</v>
      </c>
      <c r="P20" s="7">
        <f>M20+N20+O20</f>
        <v>0</v>
      </c>
      <c r="Q20" s="9">
        <f t="shared" ref="Q20:Q51" si="10">ROUND($K$12/100*K20*$K$10,2)</f>
        <v>0</v>
      </c>
      <c r="R20" s="9">
        <f t="shared" ref="R20:R51" si="11">K20*$K$4</f>
        <v>0</v>
      </c>
      <c r="S20" s="9">
        <f t="shared" ref="S20:S51" si="12">K20*$K$5</f>
        <v>0</v>
      </c>
      <c r="T20" s="1">
        <f t="shared" ref="T20:T51" si="13">$K$6</f>
        <v>0</v>
      </c>
      <c r="U20" s="9">
        <f t="shared" ref="U20:U51" si="14">$K$7</f>
        <v>0</v>
      </c>
      <c r="V20" s="9">
        <f t="shared" ref="V20:V51" si="15">$K$8</f>
        <v>0</v>
      </c>
      <c r="W20" s="1">
        <f t="shared" ref="W20:W51" si="16">$K$9</f>
        <v>0</v>
      </c>
      <c r="X20" s="9">
        <f>SUM(P20:W20)</f>
        <v>0</v>
      </c>
      <c r="Y20" s="10">
        <f>X20/K20</f>
        <v>0</v>
      </c>
      <c r="Z20" s="10">
        <f>X20/L20</f>
        <v>0</v>
      </c>
      <c r="AA20" s="9">
        <f>$K$17</f>
        <v>0</v>
      </c>
      <c r="AB20" s="47" t="e">
        <f t="shared" ref="AB20:AB51" si="17">AA20/X20</f>
        <v>#DIV/0!</v>
      </c>
      <c r="AC20" s="7">
        <f t="shared" ref="AC20:AC51" si="18">X20+AA20</f>
        <v>0</v>
      </c>
      <c r="AD20" s="44">
        <f t="shared" ref="AD20:AD51" si="19">AC20/K20</f>
        <v>0</v>
      </c>
      <c r="AE20" s="44">
        <f t="shared" ref="AE20:AE51" si="20">AC20/L20</f>
        <v>0</v>
      </c>
      <c r="AF20" s="44">
        <f>((AD20*C20)-($D$16*AG20))/C20</f>
        <v>0</v>
      </c>
      <c r="AG20" s="44">
        <f>'1 Krautuve'!AG20</f>
        <v>0</v>
      </c>
      <c r="AH20" s="61"/>
      <c r="AJ20" s="61"/>
      <c r="AK20" s="61"/>
      <c r="AL20" s="61"/>
      <c r="AM20" s="61"/>
    </row>
    <row r="21" spans="1:39" s="2" customFormat="1" x14ac:dyDescent="0.25">
      <c r="B21" s="26" t="s">
        <v>4</v>
      </c>
      <c r="C21" s="6">
        <v>10</v>
      </c>
      <c r="D21" s="25">
        <f t="shared" si="0"/>
        <v>15</v>
      </c>
      <c r="E21" s="25">
        <f t="shared" si="1"/>
        <v>182</v>
      </c>
      <c r="F21" s="2">
        <f t="shared" si="2"/>
        <v>3.2692307692307692</v>
      </c>
      <c r="G21" s="3">
        <f t="shared" si="3"/>
        <v>32.692307692307693</v>
      </c>
      <c r="H21" s="3">
        <f t="shared" si="4"/>
        <v>98.07692307692308</v>
      </c>
      <c r="I21" s="3">
        <f t="shared" ref="I21:I84" si="21">G21*2</f>
        <v>65.384615384615387</v>
      </c>
      <c r="J21" s="3">
        <f t="shared" ref="J21:J52" si="22">H21*2</f>
        <v>196.15384615384616</v>
      </c>
      <c r="K21" s="4">
        <f t="shared" si="5"/>
        <v>18830.76923076923</v>
      </c>
      <c r="L21" s="4">
        <f t="shared" si="6"/>
        <v>56492.307692307695</v>
      </c>
      <c r="M21" s="7">
        <f t="shared" si="7"/>
        <v>0</v>
      </c>
      <c r="N21" s="7">
        <f t="shared" si="8"/>
        <v>0</v>
      </c>
      <c r="O21" s="7">
        <f t="shared" si="9"/>
        <v>0</v>
      </c>
      <c r="P21" s="7">
        <f t="shared" ref="P21:P84" si="23">M21+N21+O21</f>
        <v>0</v>
      </c>
      <c r="Q21" s="9">
        <f t="shared" si="10"/>
        <v>0</v>
      </c>
      <c r="R21" s="9">
        <f t="shared" si="11"/>
        <v>0</v>
      </c>
      <c r="S21" s="9">
        <f t="shared" si="12"/>
        <v>0</v>
      </c>
      <c r="T21" s="1">
        <f t="shared" si="13"/>
        <v>0</v>
      </c>
      <c r="U21" s="9">
        <f t="shared" si="14"/>
        <v>0</v>
      </c>
      <c r="V21" s="9">
        <f t="shared" si="15"/>
        <v>0</v>
      </c>
      <c r="W21" s="1">
        <f t="shared" si="16"/>
        <v>0</v>
      </c>
      <c r="X21" s="9">
        <f t="shared" ref="X21:X84" si="24">SUM(P21:W21)</f>
        <v>0</v>
      </c>
      <c r="Y21" s="10">
        <f t="shared" ref="Y21:Y84" si="25">X21/K21</f>
        <v>0</v>
      </c>
      <c r="Z21" s="10">
        <f t="shared" ref="Z21:Z84" si="26">X21/L21</f>
        <v>0</v>
      </c>
      <c r="AA21" s="9">
        <f t="shared" ref="AA21:AA84" si="27">$K$17</f>
        <v>0</v>
      </c>
      <c r="AB21" s="47" t="e">
        <f t="shared" si="17"/>
        <v>#DIV/0!</v>
      </c>
      <c r="AC21" s="7">
        <f t="shared" si="18"/>
        <v>0</v>
      </c>
      <c r="AD21" s="44">
        <f t="shared" si="19"/>
        <v>0</v>
      </c>
      <c r="AE21" s="44">
        <f t="shared" si="20"/>
        <v>0</v>
      </c>
      <c r="AF21" s="44">
        <f t="shared" ref="AF21:AF84" si="28">((AD21*C21)-($D$16*AG21))/C21</f>
        <v>0</v>
      </c>
      <c r="AG21" s="44">
        <f>'1 Krautuve'!AG21</f>
        <v>0</v>
      </c>
      <c r="AH21" s="61"/>
      <c r="AJ21" s="61"/>
      <c r="AK21" s="61"/>
      <c r="AL21" s="61"/>
      <c r="AM21" s="61"/>
    </row>
    <row r="22" spans="1:39" s="2" customFormat="1" x14ac:dyDescent="0.25">
      <c r="B22" s="26" t="s">
        <v>5</v>
      </c>
      <c r="C22" s="6">
        <v>15</v>
      </c>
      <c r="D22" s="25">
        <f t="shared" si="0"/>
        <v>22.5</v>
      </c>
      <c r="E22" s="25">
        <f t="shared" si="1"/>
        <v>189.5</v>
      </c>
      <c r="F22" s="2">
        <f t="shared" si="2"/>
        <v>3.1398416886543536</v>
      </c>
      <c r="G22" s="3">
        <f t="shared" si="3"/>
        <v>47.097625329815301</v>
      </c>
      <c r="H22" s="3">
        <f t="shared" si="4"/>
        <v>94.195250659630602</v>
      </c>
      <c r="I22" s="3">
        <f t="shared" si="21"/>
        <v>94.195250659630602</v>
      </c>
      <c r="J22" s="3">
        <f t="shared" si="22"/>
        <v>188.3905013192612</v>
      </c>
      <c r="K22" s="4">
        <f t="shared" si="5"/>
        <v>27128.232189973613</v>
      </c>
      <c r="L22" s="4">
        <f t="shared" si="6"/>
        <v>54256.464379947225</v>
      </c>
      <c r="M22" s="7">
        <f t="shared" si="7"/>
        <v>0</v>
      </c>
      <c r="N22" s="7">
        <f t="shared" si="8"/>
        <v>0</v>
      </c>
      <c r="O22" s="7">
        <f t="shared" si="9"/>
        <v>0</v>
      </c>
      <c r="P22" s="7">
        <f t="shared" si="23"/>
        <v>0</v>
      </c>
      <c r="Q22" s="9">
        <f t="shared" si="10"/>
        <v>0</v>
      </c>
      <c r="R22" s="9">
        <f t="shared" si="11"/>
        <v>0</v>
      </c>
      <c r="S22" s="9">
        <f t="shared" si="12"/>
        <v>0</v>
      </c>
      <c r="T22" s="1">
        <f t="shared" si="13"/>
        <v>0</v>
      </c>
      <c r="U22" s="9">
        <f t="shared" si="14"/>
        <v>0</v>
      </c>
      <c r="V22" s="9">
        <f t="shared" si="15"/>
        <v>0</v>
      </c>
      <c r="W22" s="1">
        <f t="shared" si="16"/>
        <v>0</v>
      </c>
      <c r="X22" s="9">
        <f t="shared" si="24"/>
        <v>0</v>
      </c>
      <c r="Y22" s="10">
        <f t="shared" si="25"/>
        <v>0</v>
      </c>
      <c r="Z22" s="10">
        <f t="shared" si="26"/>
        <v>0</v>
      </c>
      <c r="AA22" s="9">
        <f t="shared" si="27"/>
        <v>0</v>
      </c>
      <c r="AB22" s="47" t="e">
        <f t="shared" si="17"/>
        <v>#DIV/0!</v>
      </c>
      <c r="AC22" s="7">
        <f t="shared" si="18"/>
        <v>0</v>
      </c>
      <c r="AD22" s="44">
        <f t="shared" si="19"/>
        <v>0</v>
      </c>
      <c r="AE22" s="44">
        <f t="shared" si="20"/>
        <v>0</v>
      </c>
      <c r="AF22" s="44">
        <f t="shared" si="28"/>
        <v>0</v>
      </c>
      <c r="AG22" s="44">
        <f>'1 Krautuve'!AG22</f>
        <v>0</v>
      </c>
      <c r="AH22" s="61"/>
      <c r="AJ22" s="61"/>
      <c r="AK22" s="61"/>
      <c r="AL22" s="61"/>
      <c r="AM22" s="61"/>
    </row>
    <row r="23" spans="1:39" s="2" customFormat="1" x14ac:dyDescent="0.25">
      <c r="B23" s="26" t="s">
        <v>6</v>
      </c>
      <c r="C23" s="6">
        <v>20</v>
      </c>
      <c r="D23" s="25">
        <f t="shared" si="0"/>
        <v>30</v>
      </c>
      <c r="E23" s="25">
        <f t="shared" si="1"/>
        <v>197</v>
      </c>
      <c r="F23" s="2">
        <f t="shared" si="2"/>
        <v>3.0203045685279188</v>
      </c>
      <c r="G23" s="3">
        <f t="shared" si="3"/>
        <v>60.406091370558379</v>
      </c>
      <c r="H23" s="3">
        <f t="shared" si="4"/>
        <v>90.609137055837564</v>
      </c>
      <c r="I23" s="3">
        <f t="shared" si="21"/>
        <v>120.81218274111676</v>
      </c>
      <c r="J23" s="3">
        <f t="shared" si="22"/>
        <v>181.21827411167513</v>
      </c>
      <c r="K23" s="4">
        <f t="shared" si="5"/>
        <v>34793.908629441627</v>
      </c>
      <c r="L23" s="4">
        <f t="shared" si="6"/>
        <v>52190.862944162436</v>
      </c>
      <c r="M23" s="7">
        <f t="shared" si="7"/>
        <v>0</v>
      </c>
      <c r="N23" s="7">
        <f t="shared" si="8"/>
        <v>0</v>
      </c>
      <c r="O23" s="7">
        <f t="shared" si="9"/>
        <v>0</v>
      </c>
      <c r="P23" s="7">
        <f t="shared" si="23"/>
        <v>0</v>
      </c>
      <c r="Q23" s="9">
        <f t="shared" si="10"/>
        <v>0</v>
      </c>
      <c r="R23" s="9">
        <f t="shared" si="11"/>
        <v>0</v>
      </c>
      <c r="S23" s="9">
        <f t="shared" si="12"/>
        <v>0</v>
      </c>
      <c r="T23" s="1">
        <f t="shared" si="13"/>
        <v>0</v>
      </c>
      <c r="U23" s="9">
        <f t="shared" si="14"/>
        <v>0</v>
      </c>
      <c r="V23" s="9">
        <f t="shared" si="15"/>
        <v>0</v>
      </c>
      <c r="W23" s="1">
        <f t="shared" si="16"/>
        <v>0</v>
      </c>
      <c r="X23" s="9">
        <f t="shared" si="24"/>
        <v>0</v>
      </c>
      <c r="Y23" s="10">
        <f t="shared" si="25"/>
        <v>0</v>
      </c>
      <c r="Z23" s="10">
        <f t="shared" si="26"/>
        <v>0</v>
      </c>
      <c r="AA23" s="9">
        <f t="shared" si="27"/>
        <v>0</v>
      </c>
      <c r="AB23" s="47" t="e">
        <f t="shared" si="17"/>
        <v>#DIV/0!</v>
      </c>
      <c r="AC23" s="7">
        <f t="shared" si="18"/>
        <v>0</v>
      </c>
      <c r="AD23" s="44">
        <f t="shared" si="19"/>
        <v>0</v>
      </c>
      <c r="AE23" s="44">
        <f t="shared" si="20"/>
        <v>0</v>
      </c>
      <c r="AF23" s="44">
        <f t="shared" si="28"/>
        <v>0</v>
      </c>
      <c r="AG23" s="44">
        <f>'1 Krautuve'!AG23</f>
        <v>0</v>
      </c>
      <c r="AH23" s="61"/>
      <c r="AJ23" s="61"/>
      <c r="AK23" s="61"/>
      <c r="AL23" s="61"/>
      <c r="AM23" s="61"/>
    </row>
    <row r="24" spans="1:39" s="2" customFormat="1" x14ac:dyDescent="0.25">
      <c r="B24" s="26" t="s">
        <v>7</v>
      </c>
      <c r="C24" s="6">
        <v>25</v>
      </c>
      <c r="D24" s="25">
        <f t="shared" si="0"/>
        <v>37.5</v>
      </c>
      <c r="E24" s="25">
        <f t="shared" si="1"/>
        <v>204.5</v>
      </c>
      <c r="F24" s="2">
        <f t="shared" si="2"/>
        <v>2.9095354523227384</v>
      </c>
      <c r="G24" s="3">
        <f t="shared" si="3"/>
        <v>72.738386308068456</v>
      </c>
      <c r="H24" s="3">
        <f t="shared" si="4"/>
        <v>87.286063569682156</v>
      </c>
      <c r="I24" s="3">
        <f t="shared" si="21"/>
        <v>145.47677261613691</v>
      </c>
      <c r="J24" s="3">
        <f t="shared" si="22"/>
        <v>174.57212713936431</v>
      </c>
      <c r="K24" s="4">
        <f t="shared" si="5"/>
        <v>41897.310513447432</v>
      </c>
      <c r="L24" s="4">
        <f t="shared" si="6"/>
        <v>50276.772616136921</v>
      </c>
      <c r="M24" s="7">
        <f t="shared" si="7"/>
        <v>0</v>
      </c>
      <c r="N24" s="7">
        <f t="shared" si="8"/>
        <v>0</v>
      </c>
      <c r="O24" s="7">
        <f t="shared" si="9"/>
        <v>0</v>
      </c>
      <c r="P24" s="7">
        <f t="shared" si="23"/>
        <v>0</v>
      </c>
      <c r="Q24" s="9">
        <f t="shared" si="10"/>
        <v>0</v>
      </c>
      <c r="R24" s="9">
        <f t="shared" si="11"/>
        <v>0</v>
      </c>
      <c r="S24" s="9">
        <f t="shared" si="12"/>
        <v>0</v>
      </c>
      <c r="T24" s="1">
        <f t="shared" si="13"/>
        <v>0</v>
      </c>
      <c r="U24" s="9">
        <f t="shared" si="14"/>
        <v>0</v>
      </c>
      <c r="V24" s="9">
        <f t="shared" si="15"/>
        <v>0</v>
      </c>
      <c r="W24" s="1">
        <f t="shared" si="16"/>
        <v>0</v>
      </c>
      <c r="X24" s="9">
        <f t="shared" si="24"/>
        <v>0</v>
      </c>
      <c r="Y24" s="10">
        <f t="shared" si="25"/>
        <v>0</v>
      </c>
      <c r="Z24" s="10">
        <f t="shared" si="26"/>
        <v>0</v>
      </c>
      <c r="AA24" s="9">
        <f t="shared" si="27"/>
        <v>0</v>
      </c>
      <c r="AB24" s="47" t="e">
        <f t="shared" si="17"/>
        <v>#DIV/0!</v>
      </c>
      <c r="AC24" s="7">
        <f t="shared" si="18"/>
        <v>0</v>
      </c>
      <c r="AD24" s="44">
        <f t="shared" si="19"/>
        <v>0</v>
      </c>
      <c r="AE24" s="44">
        <f t="shared" si="20"/>
        <v>0</v>
      </c>
      <c r="AF24" s="44">
        <f t="shared" si="28"/>
        <v>0</v>
      </c>
      <c r="AG24" s="44">
        <f>'1 Krautuve'!AG24</f>
        <v>0</v>
      </c>
      <c r="AH24" s="61"/>
      <c r="AJ24" s="61"/>
      <c r="AK24" s="61"/>
      <c r="AL24" s="61"/>
      <c r="AM24" s="61"/>
    </row>
    <row r="25" spans="1:39" s="2" customFormat="1" x14ac:dyDescent="0.25">
      <c r="B25" s="26" t="s">
        <v>8</v>
      </c>
      <c r="C25" s="6">
        <v>30</v>
      </c>
      <c r="D25" s="25">
        <f t="shared" si="0"/>
        <v>45</v>
      </c>
      <c r="E25" s="25">
        <f t="shared" si="1"/>
        <v>212</v>
      </c>
      <c r="F25" s="2">
        <f t="shared" si="2"/>
        <v>2.8066037735849059</v>
      </c>
      <c r="G25" s="3">
        <f t="shared" si="3"/>
        <v>84.198113207547181</v>
      </c>
      <c r="H25" s="3">
        <f t="shared" si="4"/>
        <v>84.198113207547181</v>
      </c>
      <c r="I25" s="3">
        <f t="shared" si="21"/>
        <v>168.39622641509436</v>
      </c>
      <c r="J25" s="3">
        <f t="shared" si="22"/>
        <v>168.39622641509436</v>
      </c>
      <c r="K25" s="4">
        <f t="shared" si="5"/>
        <v>48498.113207547176</v>
      </c>
      <c r="L25" s="4">
        <f t="shared" si="6"/>
        <v>48498.113207547176</v>
      </c>
      <c r="M25" s="7">
        <f t="shared" si="7"/>
        <v>0</v>
      </c>
      <c r="N25" s="7">
        <f t="shared" si="8"/>
        <v>0</v>
      </c>
      <c r="O25" s="7">
        <f t="shared" si="9"/>
        <v>0</v>
      </c>
      <c r="P25" s="7">
        <f t="shared" si="23"/>
        <v>0</v>
      </c>
      <c r="Q25" s="9">
        <f t="shared" si="10"/>
        <v>0</v>
      </c>
      <c r="R25" s="9">
        <f t="shared" si="11"/>
        <v>0</v>
      </c>
      <c r="S25" s="9">
        <f t="shared" si="12"/>
        <v>0</v>
      </c>
      <c r="T25" s="1">
        <f t="shared" si="13"/>
        <v>0</v>
      </c>
      <c r="U25" s="9">
        <f t="shared" si="14"/>
        <v>0</v>
      </c>
      <c r="V25" s="9">
        <f t="shared" si="15"/>
        <v>0</v>
      </c>
      <c r="W25" s="1">
        <f t="shared" si="16"/>
        <v>0</v>
      </c>
      <c r="X25" s="9">
        <f t="shared" si="24"/>
        <v>0</v>
      </c>
      <c r="Y25" s="10">
        <f t="shared" si="25"/>
        <v>0</v>
      </c>
      <c r="Z25" s="10">
        <f t="shared" si="26"/>
        <v>0</v>
      </c>
      <c r="AA25" s="9">
        <f t="shared" si="27"/>
        <v>0</v>
      </c>
      <c r="AB25" s="47" t="e">
        <f t="shared" si="17"/>
        <v>#DIV/0!</v>
      </c>
      <c r="AC25" s="7">
        <f t="shared" si="18"/>
        <v>0</v>
      </c>
      <c r="AD25" s="44">
        <f t="shared" si="19"/>
        <v>0</v>
      </c>
      <c r="AE25" s="44">
        <f t="shared" si="20"/>
        <v>0</v>
      </c>
      <c r="AF25" s="44">
        <f t="shared" si="28"/>
        <v>0</v>
      </c>
      <c r="AG25" s="44">
        <f>'1 Krautuve'!AG25</f>
        <v>0</v>
      </c>
      <c r="AH25" s="61"/>
      <c r="AJ25" s="61"/>
      <c r="AK25" s="61"/>
      <c r="AL25" s="61"/>
      <c r="AM25" s="61"/>
    </row>
    <row r="26" spans="1:39" s="2" customFormat="1" x14ac:dyDescent="0.25">
      <c r="B26" s="26" t="s">
        <v>9</v>
      </c>
      <c r="C26" s="6">
        <v>35</v>
      </c>
      <c r="D26" s="25">
        <f t="shared" ref="D26:D33" si="29">60/(1/(C26/$D$5))</f>
        <v>38.18181818181818</v>
      </c>
      <c r="E26" s="25">
        <f t="shared" si="1"/>
        <v>205.18181818181819</v>
      </c>
      <c r="F26" s="2">
        <f t="shared" si="2"/>
        <v>2.8998670801949489</v>
      </c>
      <c r="G26" s="3">
        <f t="shared" si="3"/>
        <v>101.4953478068232</v>
      </c>
      <c r="H26" s="3">
        <f t="shared" si="4"/>
        <v>86.996012405848461</v>
      </c>
      <c r="I26" s="3">
        <f t="shared" si="21"/>
        <v>202.99069561364641</v>
      </c>
      <c r="J26" s="3">
        <f t="shared" si="22"/>
        <v>173.99202481169692</v>
      </c>
      <c r="K26" s="4">
        <f t="shared" si="5"/>
        <v>58461.320336730168</v>
      </c>
      <c r="L26" s="4">
        <f t="shared" si="6"/>
        <v>50109.703145768712</v>
      </c>
      <c r="M26" s="7">
        <f t="shared" si="7"/>
        <v>0</v>
      </c>
      <c r="N26" s="7">
        <f t="shared" si="8"/>
        <v>0</v>
      </c>
      <c r="O26" s="7">
        <f t="shared" si="9"/>
        <v>0</v>
      </c>
      <c r="P26" s="7">
        <f t="shared" si="23"/>
        <v>0</v>
      </c>
      <c r="Q26" s="9">
        <f t="shared" si="10"/>
        <v>0</v>
      </c>
      <c r="R26" s="9">
        <f t="shared" si="11"/>
        <v>0</v>
      </c>
      <c r="S26" s="9">
        <f t="shared" si="12"/>
        <v>0</v>
      </c>
      <c r="T26" s="1">
        <f t="shared" si="13"/>
        <v>0</v>
      </c>
      <c r="U26" s="9">
        <f t="shared" si="14"/>
        <v>0</v>
      </c>
      <c r="V26" s="9">
        <f t="shared" si="15"/>
        <v>0</v>
      </c>
      <c r="W26" s="1">
        <f t="shared" si="16"/>
        <v>0</v>
      </c>
      <c r="X26" s="9">
        <f t="shared" si="24"/>
        <v>0</v>
      </c>
      <c r="Y26" s="10">
        <f t="shared" si="25"/>
        <v>0</v>
      </c>
      <c r="Z26" s="10">
        <f t="shared" si="26"/>
        <v>0</v>
      </c>
      <c r="AA26" s="9">
        <f t="shared" si="27"/>
        <v>0</v>
      </c>
      <c r="AB26" s="47" t="e">
        <f t="shared" si="17"/>
        <v>#DIV/0!</v>
      </c>
      <c r="AC26" s="7">
        <f t="shared" si="18"/>
        <v>0</v>
      </c>
      <c r="AD26" s="44">
        <f t="shared" si="19"/>
        <v>0</v>
      </c>
      <c r="AE26" s="44">
        <f t="shared" si="20"/>
        <v>0</v>
      </c>
      <c r="AF26" s="44">
        <f t="shared" si="28"/>
        <v>0</v>
      </c>
      <c r="AG26" s="44">
        <f>'1 Krautuve'!AG26</f>
        <v>0</v>
      </c>
      <c r="AH26" s="61"/>
      <c r="AJ26" s="61"/>
      <c r="AK26" s="61"/>
      <c r="AL26" s="61"/>
      <c r="AM26" s="61"/>
    </row>
    <row r="27" spans="1:39" s="2" customFormat="1" x14ac:dyDescent="0.25">
      <c r="B27" s="26" t="s">
        <v>10</v>
      </c>
      <c r="C27" s="6">
        <v>40</v>
      </c>
      <c r="D27" s="25">
        <f t="shared" si="29"/>
        <v>43.636363636363633</v>
      </c>
      <c r="E27" s="25">
        <f t="shared" si="1"/>
        <v>210.63636363636363</v>
      </c>
      <c r="F27" s="2">
        <f t="shared" si="2"/>
        <v>2.8247734138972813</v>
      </c>
      <c r="G27" s="3">
        <f t="shared" si="3"/>
        <v>112.99093655589125</v>
      </c>
      <c r="H27" s="3">
        <f t="shared" si="4"/>
        <v>84.743202416918436</v>
      </c>
      <c r="I27" s="3">
        <f t="shared" si="21"/>
        <v>225.98187311178251</v>
      </c>
      <c r="J27" s="3">
        <f t="shared" si="22"/>
        <v>169.48640483383687</v>
      </c>
      <c r="K27" s="4">
        <f t="shared" si="5"/>
        <v>65082.779456193362</v>
      </c>
      <c r="L27" s="4">
        <f t="shared" si="6"/>
        <v>48812.084592145016</v>
      </c>
      <c r="M27" s="7">
        <f t="shared" si="7"/>
        <v>0</v>
      </c>
      <c r="N27" s="7">
        <f t="shared" si="8"/>
        <v>0</v>
      </c>
      <c r="O27" s="7">
        <f t="shared" si="9"/>
        <v>0</v>
      </c>
      <c r="P27" s="7">
        <f t="shared" si="23"/>
        <v>0</v>
      </c>
      <c r="Q27" s="9">
        <f t="shared" si="10"/>
        <v>0</v>
      </c>
      <c r="R27" s="9">
        <f t="shared" si="11"/>
        <v>0</v>
      </c>
      <c r="S27" s="9">
        <f t="shared" si="12"/>
        <v>0</v>
      </c>
      <c r="T27" s="1">
        <f t="shared" si="13"/>
        <v>0</v>
      </c>
      <c r="U27" s="9">
        <f t="shared" si="14"/>
        <v>0</v>
      </c>
      <c r="V27" s="9">
        <f t="shared" si="15"/>
        <v>0</v>
      </c>
      <c r="W27" s="1">
        <f t="shared" si="16"/>
        <v>0</v>
      </c>
      <c r="X27" s="9">
        <f t="shared" si="24"/>
        <v>0</v>
      </c>
      <c r="Y27" s="10">
        <f t="shared" si="25"/>
        <v>0</v>
      </c>
      <c r="Z27" s="10">
        <f t="shared" si="26"/>
        <v>0</v>
      </c>
      <c r="AA27" s="9">
        <f t="shared" si="27"/>
        <v>0</v>
      </c>
      <c r="AB27" s="47" t="e">
        <f t="shared" si="17"/>
        <v>#DIV/0!</v>
      </c>
      <c r="AC27" s="7">
        <f t="shared" si="18"/>
        <v>0</v>
      </c>
      <c r="AD27" s="44">
        <f t="shared" si="19"/>
        <v>0</v>
      </c>
      <c r="AE27" s="44">
        <f t="shared" si="20"/>
        <v>0</v>
      </c>
      <c r="AF27" s="44">
        <f t="shared" si="28"/>
        <v>0</v>
      </c>
      <c r="AG27" s="44">
        <f>'1 Krautuve'!AG27</f>
        <v>0</v>
      </c>
      <c r="AH27" s="61"/>
      <c r="AJ27" s="61"/>
      <c r="AK27" s="61"/>
      <c r="AL27" s="61"/>
      <c r="AM27" s="61"/>
    </row>
    <row r="28" spans="1:39" s="2" customFormat="1" x14ac:dyDescent="0.25">
      <c r="B28" s="26" t="s">
        <v>11</v>
      </c>
      <c r="C28" s="6">
        <v>45</v>
      </c>
      <c r="D28" s="25">
        <f t="shared" si="29"/>
        <v>49.090909090909093</v>
      </c>
      <c r="E28" s="25">
        <f t="shared" si="1"/>
        <v>216.09090909090909</v>
      </c>
      <c r="F28" s="2">
        <f t="shared" si="2"/>
        <v>2.7534707614640301</v>
      </c>
      <c r="G28" s="3">
        <f t="shared" si="3"/>
        <v>123.90618426588135</v>
      </c>
      <c r="H28" s="3">
        <f t="shared" si="4"/>
        <v>82.604122843920905</v>
      </c>
      <c r="I28" s="3">
        <f t="shared" si="21"/>
        <v>247.8123685317627</v>
      </c>
      <c r="J28" s="3">
        <f t="shared" si="22"/>
        <v>165.20824568784181</v>
      </c>
      <c r="K28" s="4">
        <f t="shared" si="5"/>
        <v>71369.962137147653</v>
      </c>
      <c r="L28" s="4">
        <f t="shared" si="6"/>
        <v>47579.97475809844</v>
      </c>
      <c r="M28" s="7">
        <f t="shared" si="7"/>
        <v>0</v>
      </c>
      <c r="N28" s="7">
        <f t="shared" si="8"/>
        <v>0</v>
      </c>
      <c r="O28" s="7">
        <f t="shared" si="9"/>
        <v>0</v>
      </c>
      <c r="P28" s="7">
        <f t="shared" si="23"/>
        <v>0</v>
      </c>
      <c r="Q28" s="9">
        <f t="shared" si="10"/>
        <v>0</v>
      </c>
      <c r="R28" s="9">
        <f t="shared" si="11"/>
        <v>0</v>
      </c>
      <c r="S28" s="9">
        <f t="shared" si="12"/>
        <v>0</v>
      </c>
      <c r="T28" s="1">
        <f t="shared" si="13"/>
        <v>0</v>
      </c>
      <c r="U28" s="9">
        <f t="shared" si="14"/>
        <v>0</v>
      </c>
      <c r="V28" s="9">
        <f t="shared" si="15"/>
        <v>0</v>
      </c>
      <c r="W28" s="1">
        <f t="shared" si="16"/>
        <v>0</v>
      </c>
      <c r="X28" s="9">
        <f t="shared" si="24"/>
        <v>0</v>
      </c>
      <c r="Y28" s="10">
        <f t="shared" si="25"/>
        <v>0</v>
      </c>
      <c r="Z28" s="10">
        <f t="shared" si="26"/>
        <v>0</v>
      </c>
      <c r="AA28" s="9">
        <f t="shared" si="27"/>
        <v>0</v>
      </c>
      <c r="AB28" s="47" t="e">
        <f t="shared" si="17"/>
        <v>#DIV/0!</v>
      </c>
      <c r="AC28" s="7">
        <f t="shared" si="18"/>
        <v>0</v>
      </c>
      <c r="AD28" s="44">
        <f t="shared" si="19"/>
        <v>0</v>
      </c>
      <c r="AE28" s="44">
        <f t="shared" si="20"/>
        <v>0</v>
      </c>
      <c r="AF28" s="44">
        <f t="shared" si="28"/>
        <v>0</v>
      </c>
      <c r="AG28" s="44">
        <f>'1 Krautuve'!AG28</f>
        <v>0</v>
      </c>
      <c r="AH28" s="61"/>
      <c r="AJ28" s="61"/>
      <c r="AK28" s="61"/>
      <c r="AL28" s="61"/>
      <c r="AM28" s="61"/>
    </row>
    <row r="29" spans="1:39" s="2" customFormat="1" x14ac:dyDescent="0.25">
      <c r="B29" s="26" t="s">
        <v>12</v>
      </c>
      <c r="C29" s="6">
        <v>50</v>
      </c>
      <c r="D29" s="25">
        <f t="shared" si="29"/>
        <v>54.54545454545454</v>
      </c>
      <c r="E29" s="25">
        <f t="shared" si="1"/>
        <v>221.54545454545453</v>
      </c>
      <c r="F29" s="2">
        <f t="shared" si="2"/>
        <v>2.6856791136643414</v>
      </c>
      <c r="G29" s="3">
        <f t="shared" si="3"/>
        <v>134.28395568321707</v>
      </c>
      <c r="H29" s="3">
        <f t="shared" si="4"/>
        <v>80.570373409930241</v>
      </c>
      <c r="I29" s="3">
        <f t="shared" si="21"/>
        <v>268.56791136643415</v>
      </c>
      <c r="J29" s="3">
        <f t="shared" si="22"/>
        <v>161.14074681986048</v>
      </c>
      <c r="K29" s="4">
        <f t="shared" si="5"/>
        <v>77347.558473533034</v>
      </c>
      <c r="L29" s="4">
        <f t="shared" si="6"/>
        <v>46408.535084119816</v>
      </c>
      <c r="M29" s="7">
        <f t="shared" si="7"/>
        <v>0</v>
      </c>
      <c r="N29" s="7">
        <f t="shared" si="8"/>
        <v>0</v>
      </c>
      <c r="O29" s="7">
        <f t="shared" si="9"/>
        <v>0</v>
      </c>
      <c r="P29" s="7">
        <f t="shared" si="23"/>
        <v>0</v>
      </c>
      <c r="Q29" s="9">
        <f t="shared" si="10"/>
        <v>0</v>
      </c>
      <c r="R29" s="9">
        <f t="shared" si="11"/>
        <v>0</v>
      </c>
      <c r="S29" s="9">
        <f t="shared" si="12"/>
        <v>0</v>
      </c>
      <c r="T29" s="1">
        <f t="shared" si="13"/>
        <v>0</v>
      </c>
      <c r="U29" s="9">
        <f t="shared" si="14"/>
        <v>0</v>
      </c>
      <c r="V29" s="9">
        <f t="shared" si="15"/>
        <v>0</v>
      </c>
      <c r="W29" s="1">
        <f t="shared" si="16"/>
        <v>0</v>
      </c>
      <c r="X29" s="9">
        <f t="shared" si="24"/>
        <v>0</v>
      </c>
      <c r="Y29" s="10">
        <f t="shared" si="25"/>
        <v>0</v>
      </c>
      <c r="Z29" s="10">
        <f t="shared" si="26"/>
        <v>0</v>
      </c>
      <c r="AA29" s="9">
        <f t="shared" si="27"/>
        <v>0</v>
      </c>
      <c r="AB29" s="47" t="e">
        <f t="shared" si="17"/>
        <v>#DIV/0!</v>
      </c>
      <c r="AC29" s="7">
        <f t="shared" si="18"/>
        <v>0</v>
      </c>
      <c r="AD29" s="44">
        <f t="shared" si="19"/>
        <v>0</v>
      </c>
      <c r="AE29" s="44">
        <f t="shared" si="20"/>
        <v>0</v>
      </c>
      <c r="AF29" s="44">
        <f t="shared" si="28"/>
        <v>0</v>
      </c>
      <c r="AG29" s="44">
        <f>'1 Krautuve'!AG29</f>
        <v>0</v>
      </c>
      <c r="AH29" s="61"/>
      <c r="AJ29" s="61"/>
      <c r="AK29" s="61"/>
      <c r="AL29" s="61"/>
      <c r="AM29" s="61"/>
    </row>
    <row r="30" spans="1:39" s="2" customFormat="1" x14ac:dyDescent="0.25">
      <c r="B30" s="26" t="s">
        <v>13</v>
      </c>
      <c r="C30" s="6">
        <v>55</v>
      </c>
      <c r="D30" s="25">
        <f t="shared" si="29"/>
        <v>60</v>
      </c>
      <c r="E30" s="25">
        <f t="shared" si="1"/>
        <v>227</v>
      </c>
      <c r="F30" s="2">
        <f t="shared" si="2"/>
        <v>2.6211453744493394</v>
      </c>
      <c r="G30" s="3">
        <f t="shared" si="3"/>
        <v>144.16299559471366</v>
      </c>
      <c r="H30" s="3">
        <f t="shared" si="4"/>
        <v>78.634361233480178</v>
      </c>
      <c r="I30" s="3">
        <f t="shared" si="21"/>
        <v>288.32599118942733</v>
      </c>
      <c r="J30" s="3">
        <f t="shared" si="22"/>
        <v>157.26872246696036</v>
      </c>
      <c r="K30" s="4">
        <f t="shared" si="5"/>
        <v>83037.885462555074</v>
      </c>
      <c r="L30" s="4">
        <f t="shared" si="6"/>
        <v>45293.39207048458</v>
      </c>
      <c r="M30" s="7">
        <f t="shared" si="7"/>
        <v>0</v>
      </c>
      <c r="N30" s="7">
        <f t="shared" si="8"/>
        <v>0</v>
      </c>
      <c r="O30" s="7">
        <f t="shared" si="9"/>
        <v>0</v>
      </c>
      <c r="P30" s="7">
        <f t="shared" si="23"/>
        <v>0</v>
      </c>
      <c r="Q30" s="9">
        <f t="shared" si="10"/>
        <v>0</v>
      </c>
      <c r="R30" s="9">
        <f t="shared" si="11"/>
        <v>0</v>
      </c>
      <c r="S30" s="9">
        <f t="shared" si="12"/>
        <v>0</v>
      </c>
      <c r="T30" s="1">
        <f t="shared" si="13"/>
        <v>0</v>
      </c>
      <c r="U30" s="9">
        <f t="shared" si="14"/>
        <v>0</v>
      </c>
      <c r="V30" s="9">
        <f t="shared" si="15"/>
        <v>0</v>
      </c>
      <c r="W30" s="1">
        <f t="shared" si="16"/>
        <v>0</v>
      </c>
      <c r="X30" s="9">
        <f t="shared" si="24"/>
        <v>0</v>
      </c>
      <c r="Y30" s="10">
        <f t="shared" si="25"/>
        <v>0</v>
      </c>
      <c r="Z30" s="10">
        <f t="shared" si="26"/>
        <v>0</v>
      </c>
      <c r="AA30" s="9">
        <f t="shared" si="27"/>
        <v>0</v>
      </c>
      <c r="AB30" s="47" t="e">
        <f t="shared" si="17"/>
        <v>#DIV/0!</v>
      </c>
      <c r="AC30" s="7">
        <f t="shared" si="18"/>
        <v>0</v>
      </c>
      <c r="AD30" s="44">
        <f t="shared" si="19"/>
        <v>0</v>
      </c>
      <c r="AE30" s="44">
        <f t="shared" si="20"/>
        <v>0</v>
      </c>
      <c r="AF30" s="44">
        <f t="shared" si="28"/>
        <v>0</v>
      </c>
      <c r="AG30" s="44">
        <f>'1 Krautuve'!AG30</f>
        <v>0</v>
      </c>
      <c r="AH30" s="61"/>
      <c r="AJ30" s="61"/>
      <c r="AK30" s="61"/>
      <c r="AL30" s="61"/>
      <c r="AM30" s="61"/>
    </row>
    <row r="31" spans="1:39" s="2" customFormat="1" x14ac:dyDescent="0.25">
      <c r="B31" s="26" t="s">
        <v>14</v>
      </c>
      <c r="C31" s="6">
        <v>60</v>
      </c>
      <c r="D31" s="25">
        <f t="shared" si="29"/>
        <v>65.454545454545453</v>
      </c>
      <c r="E31" s="25">
        <f t="shared" si="1"/>
        <v>232.45454545454544</v>
      </c>
      <c r="F31" s="2">
        <f t="shared" si="2"/>
        <v>2.5596402033633168</v>
      </c>
      <c r="G31" s="3">
        <f t="shared" si="3"/>
        <v>153.57841220179901</v>
      </c>
      <c r="H31" s="3">
        <f t="shared" si="4"/>
        <v>76.789206100899506</v>
      </c>
      <c r="I31" s="3">
        <f t="shared" si="21"/>
        <v>307.15682440359802</v>
      </c>
      <c r="J31" s="3">
        <f t="shared" si="22"/>
        <v>153.57841220179901</v>
      </c>
      <c r="K31" s="4">
        <f t="shared" si="5"/>
        <v>88461.165428236229</v>
      </c>
      <c r="L31" s="4">
        <f t="shared" si="6"/>
        <v>44230.582714118114</v>
      </c>
      <c r="M31" s="7">
        <f t="shared" si="7"/>
        <v>0</v>
      </c>
      <c r="N31" s="7">
        <f t="shared" si="8"/>
        <v>0</v>
      </c>
      <c r="O31" s="7">
        <f t="shared" si="9"/>
        <v>0</v>
      </c>
      <c r="P31" s="7">
        <f t="shared" si="23"/>
        <v>0</v>
      </c>
      <c r="Q31" s="9">
        <f t="shared" si="10"/>
        <v>0</v>
      </c>
      <c r="R31" s="9">
        <f t="shared" si="11"/>
        <v>0</v>
      </c>
      <c r="S31" s="9">
        <f t="shared" si="12"/>
        <v>0</v>
      </c>
      <c r="T31" s="1">
        <f t="shared" si="13"/>
        <v>0</v>
      </c>
      <c r="U31" s="9">
        <f t="shared" si="14"/>
        <v>0</v>
      </c>
      <c r="V31" s="9">
        <f t="shared" si="15"/>
        <v>0</v>
      </c>
      <c r="W31" s="1">
        <f t="shared" si="16"/>
        <v>0</v>
      </c>
      <c r="X31" s="9">
        <f t="shared" si="24"/>
        <v>0</v>
      </c>
      <c r="Y31" s="10">
        <f t="shared" si="25"/>
        <v>0</v>
      </c>
      <c r="Z31" s="10">
        <f t="shared" si="26"/>
        <v>0</v>
      </c>
      <c r="AA31" s="9">
        <f t="shared" si="27"/>
        <v>0</v>
      </c>
      <c r="AB31" s="47" t="e">
        <f t="shared" si="17"/>
        <v>#DIV/0!</v>
      </c>
      <c r="AC31" s="7">
        <f t="shared" si="18"/>
        <v>0</v>
      </c>
      <c r="AD31" s="44">
        <f t="shared" si="19"/>
        <v>0</v>
      </c>
      <c r="AE31" s="44">
        <f t="shared" si="20"/>
        <v>0</v>
      </c>
      <c r="AF31" s="44">
        <f t="shared" si="28"/>
        <v>0</v>
      </c>
      <c r="AG31" s="44">
        <f>'1 Krautuve'!AG31</f>
        <v>0</v>
      </c>
      <c r="AH31" s="61"/>
      <c r="AJ31" s="61"/>
      <c r="AK31" s="61"/>
      <c r="AL31" s="61"/>
      <c r="AM31" s="61"/>
    </row>
    <row r="32" spans="1:39" s="2" customFormat="1" x14ac:dyDescent="0.25">
      <c r="B32" s="26" t="s">
        <v>15</v>
      </c>
      <c r="C32" s="6">
        <v>65</v>
      </c>
      <c r="D32" s="25">
        <f t="shared" si="29"/>
        <v>70.909090909090907</v>
      </c>
      <c r="E32" s="25">
        <f t="shared" si="1"/>
        <v>237.90909090909091</v>
      </c>
      <c r="F32" s="2">
        <f t="shared" si="2"/>
        <v>2.5009552923194498</v>
      </c>
      <c r="G32" s="3">
        <f t="shared" si="3"/>
        <v>162.56209400076423</v>
      </c>
      <c r="H32" s="3">
        <f t="shared" si="4"/>
        <v>75.028658769583501</v>
      </c>
      <c r="I32" s="3">
        <f t="shared" si="21"/>
        <v>325.12418800152847</v>
      </c>
      <c r="J32" s="3">
        <f t="shared" si="22"/>
        <v>150.057317539167</v>
      </c>
      <c r="K32" s="4">
        <f t="shared" si="5"/>
        <v>93635.766144440204</v>
      </c>
      <c r="L32" s="4">
        <f t="shared" si="6"/>
        <v>43216.507451280093</v>
      </c>
      <c r="M32" s="7">
        <f t="shared" si="7"/>
        <v>0</v>
      </c>
      <c r="N32" s="7">
        <f t="shared" si="8"/>
        <v>0</v>
      </c>
      <c r="O32" s="7">
        <f t="shared" si="9"/>
        <v>0</v>
      </c>
      <c r="P32" s="7">
        <f t="shared" si="23"/>
        <v>0</v>
      </c>
      <c r="Q32" s="9">
        <f t="shared" si="10"/>
        <v>0</v>
      </c>
      <c r="R32" s="9">
        <f t="shared" si="11"/>
        <v>0</v>
      </c>
      <c r="S32" s="9">
        <f t="shared" si="12"/>
        <v>0</v>
      </c>
      <c r="T32" s="1">
        <f t="shared" si="13"/>
        <v>0</v>
      </c>
      <c r="U32" s="9">
        <f t="shared" si="14"/>
        <v>0</v>
      </c>
      <c r="V32" s="9">
        <f t="shared" si="15"/>
        <v>0</v>
      </c>
      <c r="W32" s="1">
        <f t="shared" si="16"/>
        <v>0</v>
      </c>
      <c r="X32" s="9">
        <f t="shared" si="24"/>
        <v>0</v>
      </c>
      <c r="Y32" s="10">
        <f t="shared" si="25"/>
        <v>0</v>
      </c>
      <c r="Z32" s="10">
        <f t="shared" si="26"/>
        <v>0</v>
      </c>
      <c r="AA32" s="9">
        <f t="shared" si="27"/>
        <v>0</v>
      </c>
      <c r="AB32" s="47" t="e">
        <f t="shared" si="17"/>
        <v>#DIV/0!</v>
      </c>
      <c r="AC32" s="7">
        <f t="shared" si="18"/>
        <v>0</v>
      </c>
      <c r="AD32" s="44">
        <f t="shared" si="19"/>
        <v>0</v>
      </c>
      <c r="AE32" s="44">
        <f t="shared" si="20"/>
        <v>0</v>
      </c>
      <c r="AF32" s="44">
        <f t="shared" si="28"/>
        <v>0</v>
      </c>
      <c r="AG32" s="44">
        <f>'1 Krautuve'!AG32</f>
        <v>0</v>
      </c>
      <c r="AH32" s="61"/>
      <c r="AJ32" s="61"/>
      <c r="AK32" s="61"/>
      <c r="AL32" s="61"/>
      <c r="AM32" s="61"/>
    </row>
    <row r="33" spans="2:39" s="2" customFormat="1" x14ac:dyDescent="0.25">
      <c r="B33" s="26" t="s">
        <v>16</v>
      </c>
      <c r="C33" s="6">
        <v>70</v>
      </c>
      <c r="D33" s="25">
        <f t="shared" si="29"/>
        <v>76.36363636363636</v>
      </c>
      <c r="E33" s="25">
        <f t="shared" si="1"/>
        <v>243.36363636363637</v>
      </c>
      <c r="F33" s="2">
        <f t="shared" si="2"/>
        <v>2.4449010085917071</v>
      </c>
      <c r="G33" s="3">
        <f t="shared" si="3"/>
        <v>171.14307060141951</v>
      </c>
      <c r="H33" s="3">
        <f t="shared" si="4"/>
        <v>73.347030257751214</v>
      </c>
      <c r="I33" s="3">
        <f t="shared" si="21"/>
        <v>342.28614120283902</v>
      </c>
      <c r="J33" s="3">
        <f t="shared" si="22"/>
        <v>146.69406051550243</v>
      </c>
      <c r="K33" s="4">
        <f t="shared" si="5"/>
        <v>98578.408666417643</v>
      </c>
      <c r="L33" s="4">
        <f t="shared" si="6"/>
        <v>42247.889428464696</v>
      </c>
      <c r="M33" s="7">
        <f t="shared" si="7"/>
        <v>0</v>
      </c>
      <c r="N33" s="7">
        <f t="shared" si="8"/>
        <v>0</v>
      </c>
      <c r="O33" s="7">
        <f t="shared" si="9"/>
        <v>0</v>
      </c>
      <c r="P33" s="7">
        <f t="shared" si="23"/>
        <v>0</v>
      </c>
      <c r="Q33" s="9">
        <f t="shared" si="10"/>
        <v>0</v>
      </c>
      <c r="R33" s="9">
        <f t="shared" si="11"/>
        <v>0</v>
      </c>
      <c r="S33" s="9">
        <f t="shared" si="12"/>
        <v>0</v>
      </c>
      <c r="T33" s="1">
        <f t="shared" si="13"/>
        <v>0</v>
      </c>
      <c r="U33" s="9">
        <f t="shared" si="14"/>
        <v>0</v>
      </c>
      <c r="V33" s="9">
        <f t="shared" si="15"/>
        <v>0</v>
      </c>
      <c r="W33" s="1">
        <f t="shared" si="16"/>
        <v>0</v>
      </c>
      <c r="X33" s="9">
        <f t="shared" si="24"/>
        <v>0</v>
      </c>
      <c r="Y33" s="10">
        <f t="shared" si="25"/>
        <v>0</v>
      </c>
      <c r="Z33" s="10">
        <f t="shared" si="26"/>
        <v>0</v>
      </c>
      <c r="AA33" s="9">
        <f t="shared" si="27"/>
        <v>0</v>
      </c>
      <c r="AB33" s="47" t="e">
        <f t="shared" si="17"/>
        <v>#DIV/0!</v>
      </c>
      <c r="AC33" s="7">
        <f t="shared" si="18"/>
        <v>0</v>
      </c>
      <c r="AD33" s="44">
        <f t="shared" si="19"/>
        <v>0</v>
      </c>
      <c r="AE33" s="44">
        <f t="shared" si="20"/>
        <v>0</v>
      </c>
      <c r="AF33" s="44">
        <f t="shared" si="28"/>
        <v>0</v>
      </c>
      <c r="AG33" s="44">
        <f>'1 Krautuve'!AG33</f>
        <v>0</v>
      </c>
      <c r="AH33" s="61"/>
      <c r="AJ33" s="61"/>
      <c r="AK33" s="61"/>
      <c r="AL33" s="61"/>
      <c r="AM33" s="61"/>
    </row>
    <row r="34" spans="2:39" s="2" customFormat="1" x14ac:dyDescent="0.25">
      <c r="B34" s="26" t="s">
        <v>17</v>
      </c>
      <c r="C34" s="6">
        <v>75</v>
      </c>
      <c r="D34" s="25">
        <f t="shared" ref="D34:D65" si="30">60/(1/(C34/$D$6))</f>
        <v>75</v>
      </c>
      <c r="E34" s="25">
        <f t="shared" si="1"/>
        <v>242</v>
      </c>
      <c r="F34" s="2">
        <f t="shared" si="2"/>
        <v>2.4586776859504131</v>
      </c>
      <c r="G34" s="3">
        <f t="shared" si="3"/>
        <v>184.40082644628097</v>
      </c>
      <c r="H34" s="3">
        <f t="shared" si="4"/>
        <v>73.760330578512395</v>
      </c>
      <c r="I34" s="3">
        <f t="shared" si="21"/>
        <v>368.80165289256195</v>
      </c>
      <c r="J34" s="3">
        <f t="shared" si="22"/>
        <v>147.52066115702479</v>
      </c>
      <c r="K34" s="4">
        <f t="shared" si="5"/>
        <v>106214.87603305784</v>
      </c>
      <c r="L34" s="4">
        <f t="shared" si="6"/>
        <v>42485.950413223138</v>
      </c>
      <c r="M34" s="7">
        <f t="shared" si="7"/>
        <v>0</v>
      </c>
      <c r="N34" s="7">
        <f t="shared" si="8"/>
        <v>0</v>
      </c>
      <c r="O34" s="7">
        <f t="shared" si="9"/>
        <v>0</v>
      </c>
      <c r="P34" s="7">
        <f t="shared" si="23"/>
        <v>0</v>
      </c>
      <c r="Q34" s="9">
        <f t="shared" si="10"/>
        <v>0</v>
      </c>
      <c r="R34" s="9">
        <f t="shared" si="11"/>
        <v>0</v>
      </c>
      <c r="S34" s="9">
        <f t="shared" si="12"/>
        <v>0</v>
      </c>
      <c r="T34" s="1">
        <f t="shared" si="13"/>
        <v>0</v>
      </c>
      <c r="U34" s="9">
        <f t="shared" si="14"/>
        <v>0</v>
      </c>
      <c r="V34" s="9">
        <f t="shared" si="15"/>
        <v>0</v>
      </c>
      <c r="W34" s="1">
        <f t="shared" si="16"/>
        <v>0</v>
      </c>
      <c r="X34" s="9">
        <f t="shared" si="24"/>
        <v>0</v>
      </c>
      <c r="Y34" s="10">
        <f t="shared" si="25"/>
        <v>0</v>
      </c>
      <c r="Z34" s="10">
        <f t="shared" si="26"/>
        <v>0</v>
      </c>
      <c r="AA34" s="9">
        <f t="shared" si="27"/>
        <v>0</v>
      </c>
      <c r="AB34" s="47" t="e">
        <f t="shared" si="17"/>
        <v>#DIV/0!</v>
      </c>
      <c r="AC34" s="7">
        <f t="shared" si="18"/>
        <v>0</v>
      </c>
      <c r="AD34" s="44">
        <f t="shared" si="19"/>
        <v>0</v>
      </c>
      <c r="AE34" s="44">
        <f t="shared" si="20"/>
        <v>0</v>
      </c>
      <c r="AF34" s="44">
        <f t="shared" si="28"/>
        <v>0</v>
      </c>
      <c r="AG34" s="44">
        <f>'1 Krautuve'!AG34</f>
        <v>0</v>
      </c>
      <c r="AH34" s="61"/>
      <c r="AJ34" s="61"/>
      <c r="AK34" s="61"/>
      <c r="AL34" s="61"/>
      <c r="AM34" s="61"/>
    </row>
    <row r="35" spans="2:39" s="2" customFormat="1" x14ac:dyDescent="0.25">
      <c r="B35" s="26" t="s">
        <v>18</v>
      </c>
      <c r="C35" s="6">
        <v>80</v>
      </c>
      <c r="D35" s="25">
        <f t="shared" si="30"/>
        <v>80</v>
      </c>
      <c r="E35" s="25">
        <f t="shared" si="1"/>
        <v>247</v>
      </c>
      <c r="F35" s="2">
        <f t="shared" si="2"/>
        <v>2.4089068825910931</v>
      </c>
      <c r="G35" s="3">
        <f t="shared" si="3"/>
        <v>192.71255060728745</v>
      </c>
      <c r="H35" s="3">
        <f t="shared" si="4"/>
        <v>72.267206477732799</v>
      </c>
      <c r="I35" s="3">
        <f t="shared" si="21"/>
        <v>385.42510121457491</v>
      </c>
      <c r="J35" s="3">
        <f t="shared" si="22"/>
        <v>144.5344129554656</v>
      </c>
      <c r="K35" s="4">
        <f t="shared" si="5"/>
        <v>111002.42914979758</v>
      </c>
      <c r="L35" s="4">
        <f t="shared" si="6"/>
        <v>41625.91093117409</v>
      </c>
      <c r="M35" s="7">
        <f t="shared" si="7"/>
        <v>0</v>
      </c>
      <c r="N35" s="7">
        <f t="shared" si="8"/>
        <v>0</v>
      </c>
      <c r="O35" s="7">
        <f t="shared" si="9"/>
        <v>0</v>
      </c>
      <c r="P35" s="7">
        <f t="shared" si="23"/>
        <v>0</v>
      </c>
      <c r="Q35" s="9">
        <f t="shared" si="10"/>
        <v>0</v>
      </c>
      <c r="R35" s="9">
        <f t="shared" si="11"/>
        <v>0</v>
      </c>
      <c r="S35" s="9">
        <f t="shared" si="12"/>
        <v>0</v>
      </c>
      <c r="T35" s="1">
        <f t="shared" si="13"/>
        <v>0</v>
      </c>
      <c r="U35" s="9">
        <f t="shared" si="14"/>
        <v>0</v>
      </c>
      <c r="V35" s="9">
        <f t="shared" si="15"/>
        <v>0</v>
      </c>
      <c r="W35" s="1">
        <f t="shared" si="16"/>
        <v>0</v>
      </c>
      <c r="X35" s="9">
        <f t="shared" si="24"/>
        <v>0</v>
      </c>
      <c r="Y35" s="10">
        <f t="shared" si="25"/>
        <v>0</v>
      </c>
      <c r="Z35" s="10">
        <f t="shared" si="26"/>
        <v>0</v>
      </c>
      <c r="AA35" s="9">
        <f t="shared" si="27"/>
        <v>0</v>
      </c>
      <c r="AB35" s="47" t="e">
        <f t="shared" si="17"/>
        <v>#DIV/0!</v>
      </c>
      <c r="AC35" s="7">
        <f t="shared" si="18"/>
        <v>0</v>
      </c>
      <c r="AD35" s="44">
        <f t="shared" si="19"/>
        <v>0</v>
      </c>
      <c r="AE35" s="44">
        <f t="shared" si="20"/>
        <v>0</v>
      </c>
      <c r="AF35" s="44">
        <f t="shared" si="28"/>
        <v>0</v>
      </c>
      <c r="AG35" s="44">
        <f>'1 Krautuve'!AG35</f>
        <v>0</v>
      </c>
      <c r="AH35" s="61"/>
      <c r="AJ35" s="61"/>
      <c r="AK35" s="61"/>
      <c r="AL35" s="61"/>
      <c r="AM35" s="61"/>
    </row>
    <row r="36" spans="2:39" s="2" customFormat="1" x14ac:dyDescent="0.25">
      <c r="B36" s="26" t="s">
        <v>19</v>
      </c>
      <c r="C36" s="6">
        <v>85</v>
      </c>
      <c r="D36" s="25">
        <f t="shared" si="30"/>
        <v>85.000000000000014</v>
      </c>
      <c r="E36" s="25">
        <f t="shared" si="1"/>
        <v>252</v>
      </c>
      <c r="F36" s="2">
        <f t="shared" si="2"/>
        <v>2.3611111111111112</v>
      </c>
      <c r="G36" s="3">
        <f t="shared" si="3"/>
        <v>200.69444444444446</v>
      </c>
      <c r="H36" s="3">
        <f t="shared" si="4"/>
        <v>70.833333333333329</v>
      </c>
      <c r="I36" s="3">
        <f t="shared" si="21"/>
        <v>401.38888888888891</v>
      </c>
      <c r="J36" s="3">
        <f t="shared" si="22"/>
        <v>141.66666666666666</v>
      </c>
      <c r="K36" s="4">
        <f t="shared" si="5"/>
        <v>115600</v>
      </c>
      <c r="L36" s="4">
        <f t="shared" si="6"/>
        <v>40800</v>
      </c>
      <c r="M36" s="7">
        <f t="shared" si="7"/>
        <v>0</v>
      </c>
      <c r="N36" s="7">
        <f t="shared" si="8"/>
        <v>0</v>
      </c>
      <c r="O36" s="7">
        <f t="shared" si="9"/>
        <v>0</v>
      </c>
      <c r="P36" s="7">
        <f t="shared" si="23"/>
        <v>0</v>
      </c>
      <c r="Q36" s="9">
        <f t="shared" si="10"/>
        <v>0</v>
      </c>
      <c r="R36" s="9">
        <f t="shared" si="11"/>
        <v>0</v>
      </c>
      <c r="S36" s="9">
        <f t="shared" si="12"/>
        <v>0</v>
      </c>
      <c r="T36" s="1">
        <f t="shared" si="13"/>
        <v>0</v>
      </c>
      <c r="U36" s="9">
        <f t="shared" si="14"/>
        <v>0</v>
      </c>
      <c r="V36" s="9">
        <f t="shared" si="15"/>
        <v>0</v>
      </c>
      <c r="W36" s="1">
        <f t="shared" si="16"/>
        <v>0</v>
      </c>
      <c r="X36" s="9">
        <f t="shared" si="24"/>
        <v>0</v>
      </c>
      <c r="Y36" s="10">
        <f t="shared" si="25"/>
        <v>0</v>
      </c>
      <c r="Z36" s="10">
        <f t="shared" si="26"/>
        <v>0</v>
      </c>
      <c r="AA36" s="9">
        <f t="shared" si="27"/>
        <v>0</v>
      </c>
      <c r="AB36" s="47" t="e">
        <f t="shared" si="17"/>
        <v>#DIV/0!</v>
      </c>
      <c r="AC36" s="7">
        <f t="shared" si="18"/>
        <v>0</v>
      </c>
      <c r="AD36" s="44">
        <f t="shared" si="19"/>
        <v>0</v>
      </c>
      <c r="AE36" s="44">
        <f t="shared" si="20"/>
        <v>0</v>
      </c>
      <c r="AF36" s="44">
        <f t="shared" si="28"/>
        <v>0</v>
      </c>
      <c r="AG36" s="44">
        <f>'1 Krautuve'!AG36</f>
        <v>0</v>
      </c>
      <c r="AH36" s="61"/>
      <c r="AJ36" s="61"/>
      <c r="AK36" s="61"/>
      <c r="AL36" s="61"/>
      <c r="AM36" s="61"/>
    </row>
    <row r="37" spans="2:39" s="2" customFormat="1" x14ac:dyDescent="0.25">
      <c r="B37" s="26" t="s">
        <v>20</v>
      </c>
      <c r="C37" s="6">
        <v>90</v>
      </c>
      <c r="D37" s="25">
        <f t="shared" si="30"/>
        <v>90</v>
      </c>
      <c r="E37" s="25">
        <f t="shared" si="1"/>
        <v>257</v>
      </c>
      <c r="F37" s="2">
        <f t="shared" si="2"/>
        <v>2.3151750972762648</v>
      </c>
      <c r="G37" s="3">
        <f t="shared" si="3"/>
        <v>208.36575875486383</v>
      </c>
      <c r="H37" s="3">
        <f t="shared" si="4"/>
        <v>69.45525291828794</v>
      </c>
      <c r="I37" s="3">
        <f t="shared" si="21"/>
        <v>416.73151750972767</v>
      </c>
      <c r="J37" s="3">
        <f t="shared" si="22"/>
        <v>138.91050583657588</v>
      </c>
      <c r="K37" s="4">
        <f t="shared" si="5"/>
        <v>120018.67704280157</v>
      </c>
      <c r="L37" s="4">
        <f t="shared" si="6"/>
        <v>40006.225680933851</v>
      </c>
      <c r="M37" s="7">
        <f t="shared" si="7"/>
        <v>0</v>
      </c>
      <c r="N37" s="7">
        <f t="shared" si="8"/>
        <v>0</v>
      </c>
      <c r="O37" s="7">
        <f t="shared" si="9"/>
        <v>0</v>
      </c>
      <c r="P37" s="7">
        <f t="shared" si="23"/>
        <v>0</v>
      </c>
      <c r="Q37" s="9">
        <f t="shared" si="10"/>
        <v>0</v>
      </c>
      <c r="R37" s="9">
        <f t="shared" si="11"/>
        <v>0</v>
      </c>
      <c r="S37" s="9">
        <f t="shared" si="12"/>
        <v>0</v>
      </c>
      <c r="T37" s="1">
        <f t="shared" si="13"/>
        <v>0</v>
      </c>
      <c r="U37" s="9">
        <f t="shared" si="14"/>
        <v>0</v>
      </c>
      <c r="V37" s="9">
        <f t="shared" si="15"/>
        <v>0</v>
      </c>
      <c r="W37" s="1">
        <f t="shared" si="16"/>
        <v>0</v>
      </c>
      <c r="X37" s="9">
        <f t="shared" si="24"/>
        <v>0</v>
      </c>
      <c r="Y37" s="10">
        <f t="shared" si="25"/>
        <v>0</v>
      </c>
      <c r="Z37" s="10">
        <f t="shared" si="26"/>
        <v>0</v>
      </c>
      <c r="AA37" s="9">
        <f t="shared" si="27"/>
        <v>0</v>
      </c>
      <c r="AB37" s="47" t="e">
        <f t="shared" si="17"/>
        <v>#DIV/0!</v>
      </c>
      <c r="AC37" s="7">
        <f t="shared" si="18"/>
        <v>0</v>
      </c>
      <c r="AD37" s="44">
        <f t="shared" si="19"/>
        <v>0</v>
      </c>
      <c r="AE37" s="44">
        <f t="shared" si="20"/>
        <v>0</v>
      </c>
      <c r="AF37" s="44">
        <f t="shared" si="28"/>
        <v>0</v>
      </c>
      <c r="AG37" s="44">
        <f>'1 Krautuve'!AG37</f>
        <v>0</v>
      </c>
      <c r="AH37" s="61"/>
      <c r="AJ37" s="61"/>
      <c r="AK37" s="61"/>
      <c r="AL37" s="61"/>
      <c r="AM37" s="61"/>
    </row>
    <row r="38" spans="2:39" s="2" customFormat="1" x14ac:dyDescent="0.25">
      <c r="B38" s="26" t="s">
        <v>21</v>
      </c>
      <c r="C38" s="6">
        <v>95</v>
      </c>
      <c r="D38" s="25">
        <f t="shared" si="30"/>
        <v>94.999999999999986</v>
      </c>
      <c r="E38" s="25">
        <f t="shared" si="1"/>
        <v>262</v>
      </c>
      <c r="F38" s="2">
        <f t="shared" si="2"/>
        <v>2.2709923664122136</v>
      </c>
      <c r="G38" s="3">
        <f t="shared" si="3"/>
        <v>215.74427480916029</v>
      </c>
      <c r="H38" s="3">
        <f t="shared" si="4"/>
        <v>68.129770992366403</v>
      </c>
      <c r="I38" s="3">
        <f t="shared" si="21"/>
        <v>431.48854961832058</v>
      </c>
      <c r="J38" s="3">
        <f t="shared" si="22"/>
        <v>136.25954198473281</v>
      </c>
      <c r="K38" s="4">
        <f t="shared" si="5"/>
        <v>124268.70229007633</v>
      </c>
      <c r="L38" s="4">
        <f t="shared" si="6"/>
        <v>39242.748091603047</v>
      </c>
      <c r="M38" s="7">
        <f t="shared" si="7"/>
        <v>0</v>
      </c>
      <c r="N38" s="7">
        <f t="shared" si="8"/>
        <v>0</v>
      </c>
      <c r="O38" s="7">
        <f t="shared" si="9"/>
        <v>0</v>
      </c>
      <c r="P38" s="7">
        <f t="shared" si="23"/>
        <v>0</v>
      </c>
      <c r="Q38" s="9">
        <f t="shared" si="10"/>
        <v>0</v>
      </c>
      <c r="R38" s="9">
        <f t="shared" si="11"/>
        <v>0</v>
      </c>
      <c r="S38" s="9">
        <f t="shared" si="12"/>
        <v>0</v>
      </c>
      <c r="T38" s="1">
        <f t="shared" si="13"/>
        <v>0</v>
      </c>
      <c r="U38" s="9">
        <f t="shared" si="14"/>
        <v>0</v>
      </c>
      <c r="V38" s="9">
        <f t="shared" si="15"/>
        <v>0</v>
      </c>
      <c r="W38" s="1">
        <f t="shared" si="16"/>
        <v>0</v>
      </c>
      <c r="X38" s="9">
        <f t="shared" si="24"/>
        <v>0</v>
      </c>
      <c r="Y38" s="10">
        <f t="shared" si="25"/>
        <v>0</v>
      </c>
      <c r="Z38" s="10">
        <f t="shared" si="26"/>
        <v>0</v>
      </c>
      <c r="AA38" s="9">
        <f t="shared" si="27"/>
        <v>0</v>
      </c>
      <c r="AB38" s="47" t="e">
        <f t="shared" si="17"/>
        <v>#DIV/0!</v>
      </c>
      <c r="AC38" s="7">
        <f t="shared" si="18"/>
        <v>0</v>
      </c>
      <c r="AD38" s="44">
        <f t="shared" si="19"/>
        <v>0</v>
      </c>
      <c r="AE38" s="44">
        <f t="shared" si="20"/>
        <v>0</v>
      </c>
      <c r="AF38" s="44">
        <f t="shared" si="28"/>
        <v>0</v>
      </c>
      <c r="AG38" s="44">
        <f>'1 Krautuve'!AG38</f>
        <v>0</v>
      </c>
      <c r="AH38" s="61"/>
      <c r="AJ38" s="61"/>
      <c r="AK38" s="61"/>
      <c r="AL38" s="61"/>
      <c r="AM38" s="61"/>
    </row>
    <row r="39" spans="2:39" s="2" customFormat="1" x14ac:dyDescent="0.25">
      <c r="B39" s="26" t="s">
        <v>22</v>
      </c>
      <c r="C39" s="6">
        <v>100</v>
      </c>
      <c r="D39" s="25">
        <f t="shared" si="30"/>
        <v>100</v>
      </c>
      <c r="E39" s="25">
        <f t="shared" si="1"/>
        <v>267</v>
      </c>
      <c r="F39" s="2">
        <f t="shared" si="2"/>
        <v>2.2284644194756553</v>
      </c>
      <c r="G39" s="3">
        <f t="shared" si="3"/>
        <v>222.84644194756552</v>
      </c>
      <c r="H39" s="3">
        <f t="shared" si="4"/>
        <v>66.853932584269657</v>
      </c>
      <c r="I39" s="3">
        <f t="shared" si="21"/>
        <v>445.69288389513105</v>
      </c>
      <c r="J39" s="3">
        <f t="shared" si="22"/>
        <v>133.70786516853931</v>
      </c>
      <c r="K39" s="4">
        <f t="shared" si="5"/>
        <v>128359.55056179775</v>
      </c>
      <c r="L39" s="4">
        <f t="shared" si="6"/>
        <v>38507.86516853932</v>
      </c>
      <c r="M39" s="7">
        <f t="shared" si="7"/>
        <v>0</v>
      </c>
      <c r="N39" s="7">
        <f t="shared" si="8"/>
        <v>0</v>
      </c>
      <c r="O39" s="7">
        <f t="shared" si="9"/>
        <v>0</v>
      </c>
      <c r="P39" s="7">
        <f t="shared" si="23"/>
        <v>0</v>
      </c>
      <c r="Q39" s="9">
        <f t="shared" si="10"/>
        <v>0</v>
      </c>
      <c r="R39" s="9">
        <f t="shared" si="11"/>
        <v>0</v>
      </c>
      <c r="S39" s="9">
        <f t="shared" si="12"/>
        <v>0</v>
      </c>
      <c r="T39" s="1">
        <f t="shared" si="13"/>
        <v>0</v>
      </c>
      <c r="U39" s="9">
        <f t="shared" si="14"/>
        <v>0</v>
      </c>
      <c r="V39" s="9">
        <f t="shared" si="15"/>
        <v>0</v>
      </c>
      <c r="W39" s="1">
        <f t="shared" si="16"/>
        <v>0</v>
      </c>
      <c r="X39" s="9">
        <f t="shared" si="24"/>
        <v>0</v>
      </c>
      <c r="Y39" s="10">
        <f t="shared" si="25"/>
        <v>0</v>
      </c>
      <c r="Z39" s="10">
        <f t="shared" si="26"/>
        <v>0</v>
      </c>
      <c r="AA39" s="9">
        <f t="shared" si="27"/>
        <v>0</v>
      </c>
      <c r="AB39" s="47" t="e">
        <f t="shared" si="17"/>
        <v>#DIV/0!</v>
      </c>
      <c r="AC39" s="7">
        <f t="shared" si="18"/>
        <v>0</v>
      </c>
      <c r="AD39" s="44">
        <f t="shared" si="19"/>
        <v>0</v>
      </c>
      <c r="AE39" s="44">
        <f t="shared" si="20"/>
        <v>0</v>
      </c>
      <c r="AF39" s="44">
        <f t="shared" si="28"/>
        <v>0</v>
      </c>
      <c r="AG39" s="44">
        <f>'1 Krautuve'!AG39</f>
        <v>0</v>
      </c>
      <c r="AH39" s="61"/>
      <c r="AJ39" s="61"/>
      <c r="AK39" s="61"/>
      <c r="AL39" s="61"/>
      <c r="AM39" s="61"/>
    </row>
    <row r="40" spans="2:39" s="2" customFormat="1" x14ac:dyDescent="0.25">
      <c r="B40" s="26" t="s">
        <v>23</v>
      </c>
      <c r="C40" s="6">
        <v>105</v>
      </c>
      <c r="D40" s="25">
        <f t="shared" si="30"/>
        <v>105</v>
      </c>
      <c r="E40" s="25">
        <f t="shared" si="1"/>
        <v>272</v>
      </c>
      <c r="F40" s="2">
        <f t="shared" si="2"/>
        <v>2.1875</v>
      </c>
      <c r="G40" s="3">
        <f t="shared" si="3"/>
        <v>229.6875</v>
      </c>
      <c r="H40" s="3">
        <f t="shared" si="4"/>
        <v>65.625</v>
      </c>
      <c r="I40" s="3">
        <f t="shared" si="21"/>
        <v>459.375</v>
      </c>
      <c r="J40" s="3">
        <f t="shared" si="22"/>
        <v>131.25</v>
      </c>
      <c r="K40" s="4">
        <f t="shared" si="5"/>
        <v>132300</v>
      </c>
      <c r="L40" s="4">
        <f t="shared" si="6"/>
        <v>37800</v>
      </c>
      <c r="M40" s="7">
        <f t="shared" si="7"/>
        <v>0</v>
      </c>
      <c r="N40" s="7">
        <f t="shared" si="8"/>
        <v>0</v>
      </c>
      <c r="O40" s="7">
        <f t="shared" si="9"/>
        <v>0</v>
      </c>
      <c r="P40" s="7">
        <f t="shared" si="23"/>
        <v>0</v>
      </c>
      <c r="Q40" s="9">
        <f t="shared" si="10"/>
        <v>0</v>
      </c>
      <c r="R40" s="9">
        <f t="shared" si="11"/>
        <v>0</v>
      </c>
      <c r="S40" s="9">
        <f t="shared" si="12"/>
        <v>0</v>
      </c>
      <c r="T40" s="1">
        <f t="shared" si="13"/>
        <v>0</v>
      </c>
      <c r="U40" s="9">
        <f t="shared" si="14"/>
        <v>0</v>
      </c>
      <c r="V40" s="9">
        <f t="shared" si="15"/>
        <v>0</v>
      </c>
      <c r="W40" s="1">
        <f t="shared" si="16"/>
        <v>0</v>
      </c>
      <c r="X40" s="9">
        <f t="shared" si="24"/>
        <v>0</v>
      </c>
      <c r="Y40" s="10">
        <f t="shared" si="25"/>
        <v>0</v>
      </c>
      <c r="Z40" s="10">
        <f t="shared" si="26"/>
        <v>0</v>
      </c>
      <c r="AA40" s="9">
        <f t="shared" si="27"/>
        <v>0</v>
      </c>
      <c r="AB40" s="47" t="e">
        <f t="shared" si="17"/>
        <v>#DIV/0!</v>
      </c>
      <c r="AC40" s="7">
        <f t="shared" si="18"/>
        <v>0</v>
      </c>
      <c r="AD40" s="44">
        <f t="shared" si="19"/>
        <v>0</v>
      </c>
      <c r="AE40" s="44">
        <f t="shared" si="20"/>
        <v>0</v>
      </c>
      <c r="AF40" s="44">
        <f t="shared" si="28"/>
        <v>0</v>
      </c>
      <c r="AG40" s="44">
        <f>'1 Krautuve'!AG40</f>
        <v>0</v>
      </c>
      <c r="AH40" s="61"/>
      <c r="AJ40" s="61"/>
      <c r="AK40" s="61"/>
      <c r="AL40" s="61"/>
      <c r="AM40" s="61"/>
    </row>
    <row r="41" spans="2:39" s="2" customFormat="1" x14ac:dyDescent="0.25">
      <c r="B41" s="26" t="s">
        <v>24</v>
      </c>
      <c r="C41" s="6">
        <v>110</v>
      </c>
      <c r="D41" s="25">
        <f t="shared" si="30"/>
        <v>109.99999999999999</v>
      </c>
      <c r="E41" s="25">
        <f t="shared" si="1"/>
        <v>277</v>
      </c>
      <c r="F41" s="2">
        <f t="shared" si="2"/>
        <v>2.1480144404332129</v>
      </c>
      <c r="G41" s="3">
        <f t="shared" si="3"/>
        <v>236.28158844765341</v>
      </c>
      <c r="H41" s="3">
        <f t="shared" si="4"/>
        <v>64.440433212996382</v>
      </c>
      <c r="I41" s="3">
        <f t="shared" si="21"/>
        <v>472.56317689530681</v>
      </c>
      <c r="J41" s="3">
        <f t="shared" si="22"/>
        <v>128.88086642599276</v>
      </c>
      <c r="K41" s="4">
        <f t="shared" si="5"/>
        <v>136098.19494584837</v>
      </c>
      <c r="L41" s="4">
        <f t="shared" si="6"/>
        <v>37117.689530685915</v>
      </c>
      <c r="M41" s="7">
        <f t="shared" si="7"/>
        <v>0</v>
      </c>
      <c r="N41" s="7">
        <f t="shared" si="8"/>
        <v>0</v>
      </c>
      <c r="O41" s="7">
        <f t="shared" si="9"/>
        <v>0</v>
      </c>
      <c r="P41" s="7">
        <f t="shared" si="23"/>
        <v>0</v>
      </c>
      <c r="Q41" s="9">
        <f t="shared" si="10"/>
        <v>0</v>
      </c>
      <c r="R41" s="9">
        <f t="shared" si="11"/>
        <v>0</v>
      </c>
      <c r="S41" s="9">
        <f t="shared" si="12"/>
        <v>0</v>
      </c>
      <c r="T41" s="1">
        <f t="shared" si="13"/>
        <v>0</v>
      </c>
      <c r="U41" s="9">
        <f t="shared" si="14"/>
        <v>0</v>
      </c>
      <c r="V41" s="9">
        <f t="shared" si="15"/>
        <v>0</v>
      </c>
      <c r="W41" s="1">
        <f t="shared" si="16"/>
        <v>0</v>
      </c>
      <c r="X41" s="9">
        <f t="shared" si="24"/>
        <v>0</v>
      </c>
      <c r="Y41" s="10">
        <f t="shared" si="25"/>
        <v>0</v>
      </c>
      <c r="Z41" s="10">
        <f t="shared" si="26"/>
        <v>0</v>
      </c>
      <c r="AA41" s="9">
        <f t="shared" si="27"/>
        <v>0</v>
      </c>
      <c r="AB41" s="47" t="e">
        <f t="shared" si="17"/>
        <v>#DIV/0!</v>
      </c>
      <c r="AC41" s="7">
        <f t="shared" si="18"/>
        <v>0</v>
      </c>
      <c r="AD41" s="44">
        <f t="shared" si="19"/>
        <v>0</v>
      </c>
      <c r="AE41" s="44">
        <f t="shared" si="20"/>
        <v>0</v>
      </c>
      <c r="AF41" s="44">
        <f t="shared" si="28"/>
        <v>0</v>
      </c>
      <c r="AG41" s="44">
        <f>'1 Krautuve'!AG41</f>
        <v>0</v>
      </c>
      <c r="AH41" s="61"/>
      <c r="AJ41" s="61"/>
      <c r="AK41" s="61"/>
      <c r="AL41" s="61"/>
      <c r="AM41" s="61"/>
    </row>
    <row r="42" spans="2:39" s="2" customFormat="1" x14ac:dyDescent="0.25">
      <c r="B42" s="26" t="s">
        <v>25</v>
      </c>
      <c r="C42" s="6">
        <v>115</v>
      </c>
      <c r="D42" s="25">
        <f t="shared" si="30"/>
        <v>115</v>
      </c>
      <c r="E42" s="25">
        <f t="shared" si="1"/>
        <v>282</v>
      </c>
      <c r="F42" s="2">
        <f t="shared" si="2"/>
        <v>2.1099290780141846</v>
      </c>
      <c r="G42" s="3">
        <f t="shared" si="3"/>
        <v>242.64184397163123</v>
      </c>
      <c r="H42" s="3">
        <f t="shared" si="4"/>
        <v>63.297872340425542</v>
      </c>
      <c r="I42" s="3">
        <f t="shared" si="21"/>
        <v>485.28368794326246</v>
      </c>
      <c r="J42" s="3">
        <f t="shared" si="22"/>
        <v>126.59574468085108</v>
      </c>
      <c r="K42" s="4">
        <f t="shared" si="5"/>
        <v>139761.70212765958</v>
      </c>
      <c r="L42" s="4">
        <f t="shared" si="6"/>
        <v>36459.574468085113</v>
      </c>
      <c r="M42" s="7">
        <f t="shared" si="7"/>
        <v>0</v>
      </c>
      <c r="N42" s="7">
        <f t="shared" si="8"/>
        <v>0</v>
      </c>
      <c r="O42" s="7">
        <f t="shared" si="9"/>
        <v>0</v>
      </c>
      <c r="P42" s="7">
        <f t="shared" si="23"/>
        <v>0</v>
      </c>
      <c r="Q42" s="9">
        <f t="shared" si="10"/>
        <v>0</v>
      </c>
      <c r="R42" s="9">
        <f t="shared" si="11"/>
        <v>0</v>
      </c>
      <c r="S42" s="9">
        <f t="shared" si="12"/>
        <v>0</v>
      </c>
      <c r="T42" s="1">
        <f t="shared" si="13"/>
        <v>0</v>
      </c>
      <c r="U42" s="9">
        <f t="shared" si="14"/>
        <v>0</v>
      </c>
      <c r="V42" s="9">
        <f t="shared" si="15"/>
        <v>0</v>
      </c>
      <c r="W42" s="1">
        <f t="shared" si="16"/>
        <v>0</v>
      </c>
      <c r="X42" s="9">
        <f t="shared" si="24"/>
        <v>0</v>
      </c>
      <c r="Y42" s="10">
        <f t="shared" si="25"/>
        <v>0</v>
      </c>
      <c r="Z42" s="10">
        <f t="shared" si="26"/>
        <v>0</v>
      </c>
      <c r="AA42" s="9">
        <f t="shared" si="27"/>
        <v>0</v>
      </c>
      <c r="AB42" s="47" t="e">
        <f t="shared" si="17"/>
        <v>#DIV/0!</v>
      </c>
      <c r="AC42" s="7">
        <f t="shared" si="18"/>
        <v>0</v>
      </c>
      <c r="AD42" s="44">
        <f t="shared" si="19"/>
        <v>0</v>
      </c>
      <c r="AE42" s="44">
        <f t="shared" si="20"/>
        <v>0</v>
      </c>
      <c r="AF42" s="44">
        <f t="shared" si="28"/>
        <v>0</v>
      </c>
      <c r="AG42" s="44">
        <f>'1 Krautuve'!AG42</f>
        <v>0</v>
      </c>
      <c r="AH42" s="61"/>
      <c r="AJ42" s="61"/>
      <c r="AK42" s="61"/>
      <c r="AL42" s="61"/>
      <c r="AM42" s="61"/>
    </row>
    <row r="43" spans="2:39" s="2" customFormat="1" x14ac:dyDescent="0.25">
      <c r="B43" s="26" t="s">
        <v>26</v>
      </c>
      <c r="C43" s="6">
        <v>120</v>
      </c>
      <c r="D43" s="25">
        <f t="shared" si="30"/>
        <v>120</v>
      </c>
      <c r="E43" s="25">
        <f t="shared" si="1"/>
        <v>287</v>
      </c>
      <c r="F43" s="2">
        <f t="shared" si="2"/>
        <v>2.0731707317073171</v>
      </c>
      <c r="G43" s="3">
        <f t="shared" si="3"/>
        <v>248.78048780487805</v>
      </c>
      <c r="H43" s="3">
        <f t="shared" si="4"/>
        <v>62.195121951219512</v>
      </c>
      <c r="I43" s="3">
        <f t="shared" si="21"/>
        <v>497.5609756097561</v>
      </c>
      <c r="J43" s="3">
        <f t="shared" si="22"/>
        <v>124.39024390243902</v>
      </c>
      <c r="K43" s="4">
        <f t="shared" si="5"/>
        <v>143297.56097560975</v>
      </c>
      <c r="L43" s="4">
        <f t="shared" si="6"/>
        <v>35824.390243902439</v>
      </c>
      <c r="M43" s="7">
        <f t="shared" si="7"/>
        <v>0</v>
      </c>
      <c r="N43" s="7">
        <f t="shared" si="8"/>
        <v>0</v>
      </c>
      <c r="O43" s="7">
        <f t="shared" si="9"/>
        <v>0</v>
      </c>
      <c r="P43" s="7">
        <f t="shared" si="23"/>
        <v>0</v>
      </c>
      <c r="Q43" s="9">
        <f t="shared" si="10"/>
        <v>0</v>
      </c>
      <c r="R43" s="9">
        <f t="shared" si="11"/>
        <v>0</v>
      </c>
      <c r="S43" s="9">
        <f t="shared" si="12"/>
        <v>0</v>
      </c>
      <c r="T43" s="1">
        <f t="shared" si="13"/>
        <v>0</v>
      </c>
      <c r="U43" s="9">
        <f t="shared" si="14"/>
        <v>0</v>
      </c>
      <c r="V43" s="9">
        <f t="shared" si="15"/>
        <v>0</v>
      </c>
      <c r="W43" s="1">
        <f t="shared" si="16"/>
        <v>0</v>
      </c>
      <c r="X43" s="9">
        <f t="shared" si="24"/>
        <v>0</v>
      </c>
      <c r="Y43" s="10">
        <f t="shared" si="25"/>
        <v>0</v>
      </c>
      <c r="Z43" s="10">
        <f t="shared" si="26"/>
        <v>0</v>
      </c>
      <c r="AA43" s="9">
        <f t="shared" si="27"/>
        <v>0</v>
      </c>
      <c r="AB43" s="47" t="e">
        <f t="shared" si="17"/>
        <v>#DIV/0!</v>
      </c>
      <c r="AC43" s="7">
        <f t="shared" si="18"/>
        <v>0</v>
      </c>
      <c r="AD43" s="44">
        <f t="shared" si="19"/>
        <v>0</v>
      </c>
      <c r="AE43" s="44">
        <f t="shared" si="20"/>
        <v>0</v>
      </c>
      <c r="AF43" s="44">
        <f t="shared" si="28"/>
        <v>0</v>
      </c>
      <c r="AG43" s="44">
        <f>'1 Krautuve'!AG43</f>
        <v>0</v>
      </c>
      <c r="AH43" s="61"/>
      <c r="AJ43" s="61"/>
      <c r="AK43" s="61"/>
      <c r="AL43" s="61"/>
      <c r="AM43" s="61"/>
    </row>
    <row r="44" spans="2:39" s="2" customFormat="1" x14ac:dyDescent="0.25">
      <c r="B44" s="26" t="s">
        <v>27</v>
      </c>
      <c r="C44" s="6">
        <v>125</v>
      </c>
      <c r="D44" s="25">
        <f t="shared" si="30"/>
        <v>125</v>
      </c>
      <c r="E44" s="25">
        <f t="shared" si="1"/>
        <v>292</v>
      </c>
      <c r="F44" s="2">
        <f t="shared" si="2"/>
        <v>2.0376712328767121</v>
      </c>
      <c r="G44" s="3">
        <f t="shared" si="3"/>
        <v>254.70890410958901</v>
      </c>
      <c r="H44" s="3">
        <f t="shared" si="4"/>
        <v>61.130136986301366</v>
      </c>
      <c r="I44" s="3">
        <f t="shared" si="21"/>
        <v>509.41780821917803</v>
      </c>
      <c r="J44" s="3">
        <f t="shared" si="22"/>
        <v>122.26027397260273</v>
      </c>
      <c r="K44" s="4">
        <f t="shared" si="5"/>
        <v>146712.32876712328</v>
      </c>
      <c r="L44" s="4">
        <f t="shared" si="6"/>
        <v>35210.95890410959</v>
      </c>
      <c r="M44" s="7">
        <f t="shared" si="7"/>
        <v>0</v>
      </c>
      <c r="N44" s="7">
        <f t="shared" si="8"/>
        <v>0</v>
      </c>
      <c r="O44" s="7">
        <f t="shared" si="9"/>
        <v>0</v>
      </c>
      <c r="P44" s="7">
        <f t="shared" si="23"/>
        <v>0</v>
      </c>
      <c r="Q44" s="9">
        <f t="shared" si="10"/>
        <v>0</v>
      </c>
      <c r="R44" s="9">
        <f t="shared" si="11"/>
        <v>0</v>
      </c>
      <c r="S44" s="9">
        <f t="shared" si="12"/>
        <v>0</v>
      </c>
      <c r="T44" s="1">
        <f t="shared" si="13"/>
        <v>0</v>
      </c>
      <c r="U44" s="9">
        <f t="shared" si="14"/>
        <v>0</v>
      </c>
      <c r="V44" s="9">
        <f t="shared" si="15"/>
        <v>0</v>
      </c>
      <c r="W44" s="1">
        <f t="shared" si="16"/>
        <v>0</v>
      </c>
      <c r="X44" s="9">
        <f t="shared" si="24"/>
        <v>0</v>
      </c>
      <c r="Y44" s="10">
        <f t="shared" si="25"/>
        <v>0</v>
      </c>
      <c r="Z44" s="10">
        <f t="shared" si="26"/>
        <v>0</v>
      </c>
      <c r="AA44" s="9">
        <f t="shared" si="27"/>
        <v>0</v>
      </c>
      <c r="AB44" s="47" t="e">
        <f t="shared" si="17"/>
        <v>#DIV/0!</v>
      </c>
      <c r="AC44" s="7">
        <f t="shared" si="18"/>
        <v>0</v>
      </c>
      <c r="AD44" s="44">
        <f t="shared" si="19"/>
        <v>0</v>
      </c>
      <c r="AE44" s="44">
        <f t="shared" si="20"/>
        <v>0</v>
      </c>
      <c r="AF44" s="44">
        <f t="shared" si="28"/>
        <v>0</v>
      </c>
      <c r="AG44" s="44">
        <f>'1 Krautuve'!AG44</f>
        <v>0</v>
      </c>
      <c r="AH44" s="61"/>
      <c r="AJ44" s="61"/>
      <c r="AK44" s="61"/>
      <c r="AL44" s="61"/>
      <c r="AM44" s="61"/>
    </row>
    <row r="45" spans="2:39" s="2" customFormat="1" x14ac:dyDescent="0.25">
      <c r="B45" s="26" t="s">
        <v>28</v>
      </c>
      <c r="C45" s="6">
        <v>130</v>
      </c>
      <c r="D45" s="25">
        <f t="shared" si="30"/>
        <v>130</v>
      </c>
      <c r="E45" s="25">
        <f t="shared" si="1"/>
        <v>297</v>
      </c>
      <c r="F45" s="2">
        <f t="shared" si="2"/>
        <v>2.0033670033670035</v>
      </c>
      <c r="G45" s="3">
        <f t="shared" si="3"/>
        <v>260.43771043771045</v>
      </c>
      <c r="H45" s="3">
        <f t="shared" si="4"/>
        <v>60.101010101010104</v>
      </c>
      <c r="I45" s="3">
        <f t="shared" si="21"/>
        <v>520.8754208754209</v>
      </c>
      <c r="J45" s="3">
        <f t="shared" si="22"/>
        <v>120.20202020202021</v>
      </c>
      <c r="K45" s="4">
        <f t="shared" si="5"/>
        <v>150012.12121212122</v>
      </c>
      <c r="L45" s="4">
        <f t="shared" si="6"/>
        <v>34618.181818181823</v>
      </c>
      <c r="M45" s="7">
        <f t="shared" si="7"/>
        <v>0</v>
      </c>
      <c r="N45" s="7">
        <f t="shared" si="8"/>
        <v>0</v>
      </c>
      <c r="O45" s="7">
        <f t="shared" si="9"/>
        <v>0</v>
      </c>
      <c r="P45" s="7">
        <f t="shared" si="23"/>
        <v>0</v>
      </c>
      <c r="Q45" s="9">
        <f t="shared" si="10"/>
        <v>0</v>
      </c>
      <c r="R45" s="9">
        <f t="shared" si="11"/>
        <v>0</v>
      </c>
      <c r="S45" s="9">
        <f t="shared" si="12"/>
        <v>0</v>
      </c>
      <c r="T45" s="1">
        <f t="shared" si="13"/>
        <v>0</v>
      </c>
      <c r="U45" s="9">
        <f t="shared" si="14"/>
        <v>0</v>
      </c>
      <c r="V45" s="9">
        <f t="shared" si="15"/>
        <v>0</v>
      </c>
      <c r="W45" s="1">
        <f t="shared" si="16"/>
        <v>0</v>
      </c>
      <c r="X45" s="9">
        <f t="shared" si="24"/>
        <v>0</v>
      </c>
      <c r="Y45" s="10">
        <f t="shared" si="25"/>
        <v>0</v>
      </c>
      <c r="Z45" s="10">
        <f t="shared" si="26"/>
        <v>0</v>
      </c>
      <c r="AA45" s="9">
        <f t="shared" si="27"/>
        <v>0</v>
      </c>
      <c r="AB45" s="47" t="e">
        <f t="shared" si="17"/>
        <v>#DIV/0!</v>
      </c>
      <c r="AC45" s="7">
        <f t="shared" si="18"/>
        <v>0</v>
      </c>
      <c r="AD45" s="44">
        <f t="shared" si="19"/>
        <v>0</v>
      </c>
      <c r="AE45" s="44">
        <f t="shared" si="20"/>
        <v>0</v>
      </c>
      <c r="AF45" s="44">
        <f t="shared" si="28"/>
        <v>0</v>
      </c>
      <c r="AG45" s="44">
        <f>'1 Krautuve'!AG45</f>
        <v>0</v>
      </c>
      <c r="AH45" s="61"/>
      <c r="AJ45" s="61"/>
      <c r="AK45" s="61"/>
      <c r="AL45" s="61"/>
      <c r="AM45" s="61"/>
    </row>
    <row r="46" spans="2:39" s="2" customFormat="1" x14ac:dyDescent="0.25">
      <c r="B46" s="26" t="s">
        <v>29</v>
      </c>
      <c r="C46" s="6">
        <v>135</v>
      </c>
      <c r="D46" s="25">
        <f t="shared" si="30"/>
        <v>135</v>
      </c>
      <c r="E46" s="25">
        <f t="shared" si="1"/>
        <v>302</v>
      </c>
      <c r="F46" s="2">
        <f t="shared" si="2"/>
        <v>1.9701986754966887</v>
      </c>
      <c r="G46" s="3">
        <f t="shared" si="3"/>
        <v>265.97682119205297</v>
      </c>
      <c r="H46" s="3">
        <f t="shared" si="4"/>
        <v>59.105960264900659</v>
      </c>
      <c r="I46" s="3">
        <f t="shared" si="21"/>
        <v>531.95364238410593</v>
      </c>
      <c r="J46" s="3">
        <f t="shared" si="22"/>
        <v>118.21192052980132</v>
      </c>
      <c r="K46" s="4">
        <f t="shared" si="5"/>
        <v>153202.64900662249</v>
      </c>
      <c r="L46" s="4">
        <f t="shared" si="6"/>
        <v>34045.03311258278</v>
      </c>
      <c r="M46" s="7">
        <f t="shared" si="7"/>
        <v>0</v>
      </c>
      <c r="N46" s="7">
        <f t="shared" si="8"/>
        <v>0</v>
      </c>
      <c r="O46" s="7">
        <f t="shared" si="9"/>
        <v>0</v>
      </c>
      <c r="P46" s="7">
        <f t="shared" si="23"/>
        <v>0</v>
      </c>
      <c r="Q46" s="9">
        <f t="shared" si="10"/>
        <v>0</v>
      </c>
      <c r="R46" s="9">
        <f t="shared" si="11"/>
        <v>0</v>
      </c>
      <c r="S46" s="9">
        <f t="shared" si="12"/>
        <v>0</v>
      </c>
      <c r="T46" s="1">
        <f t="shared" si="13"/>
        <v>0</v>
      </c>
      <c r="U46" s="9">
        <f t="shared" si="14"/>
        <v>0</v>
      </c>
      <c r="V46" s="9">
        <f t="shared" si="15"/>
        <v>0</v>
      </c>
      <c r="W46" s="1">
        <f t="shared" si="16"/>
        <v>0</v>
      </c>
      <c r="X46" s="9">
        <f t="shared" si="24"/>
        <v>0</v>
      </c>
      <c r="Y46" s="10">
        <f t="shared" si="25"/>
        <v>0</v>
      </c>
      <c r="Z46" s="10">
        <f t="shared" si="26"/>
        <v>0</v>
      </c>
      <c r="AA46" s="9">
        <f t="shared" si="27"/>
        <v>0</v>
      </c>
      <c r="AB46" s="47" t="e">
        <f t="shared" si="17"/>
        <v>#DIV/0!</v>
      </c>
      <c r="AC46" s="7">
        <f t="shared" si="18"/>
        <v>0</v>
      </c>
      <c r="AD46" s="44">
        <f t="shared" si="19"/>
        <v>0</v>
      </c>
      <c r="AE46" s="44">
        <f t="shared" si="20"/>
        <v>0</v>
      </c>
      <c r="AF46" s="44">
        <f t="shared" si="28"/>
        <v>0</v>
      </c>
      <c r="AG46" s="44">
        <f>'1 Krautuve'!AG46</f>
        <v>0</v>
      </c>
      <c r="AH46" s="61"/>
      <c r="AJ46" s="61"/>
      <c r="AK46" s="61"/>
      <c r="AL46" s="61"/>
      <c r="AM46" s="61"/>
    </row>
    <row r="47" spans="2:39" s="2" customFormat="1" x14ac:dyDescent="0.25">
      <c r="B47" s="26" t="s">
        <v>30</v>
      </c>
      <c r="C47" s="6">
        <v>140</v>
      </c>
      <c r="D47" s="25">
        <f t="shared" si="30"/>
        <v>140</v>
      </c>
      <c r="E47" s="25">
        <f t="shared" si="1"/>
        <v>307</v>
      </c>
      <c r="F47" s="2">
        <f t="shared" si="2"/>
        <v>1.9381107491856677</v>
      </c>
      <c r="G47" s="3">
        <f t="shared" si="3"/>
        <v>271.33550488599349</v>
      </c>
      <c r="H47" s="3">
        <f t="shared" si="4"/>
        <v>58.143322475570031</v>
      </c>
      <c r="I47" s="3">
        <f t="shared" si="21"/>
        <v>542.67100977198697</v>
      </c>
      <c r="J47" s="3">
        <f t="shared" si="22"/>
        <v>116.28664495114006</v>
      </c>
      <c r="K47" s="4">
        <f t="shared" si="5"/>
        <v>156289.25081433225</v>
      </c>
      <c r="L47" s="4">
        <f t="shared" si="6"/>
        <v>33490.553745928337</v>
      </c>
      <c r="M47" s="7">
        <f t="shared" si="7"/>
        <v>0</v>
      </c>
      <c r="N47" s="7">
        <f t="shared" si="8"/>
        <v>0</v>
      </c>
      <c r="O47" s="7">
        <f t="shared" si="9"/>
        <v>0</v>
      </c>
      <c r="P47" s="7">
        <f t="shared" si="23"/>
        <v>0</v>
      </c>
      <c r="Q47" s="9">
        <f t="shared" si="10"/>
        <v>0</v>
      </c>
      <c r="R47" s="9">
        <f t="shared" si="11"/>
        <v>0</v>
      </c>
      <c r="S47" s="9">
        <f t="shared" si="12"/>
        <v>0</v>
      </c>
      <c r="T47" s="1">
        <f t="shared" si="13"/>
        <v>0</v>
      </c>
      <c r="U47" s="9">
        <f t="shared" si="14"/>
        <v>0</v>
      </c>
      <c r="V47" s="9">
        <f t="shared" si="15"/>
        <v>0</v>
      </c>
      <c r="W47" s="1">
        <f t="shared" si="16"/>
        <v>0</v>
      </c>
      <c r="X47" s="9">
        <f t="shared" si="24"/>
        <v>0</v>
      </c>
      <c r="Y47" s="10">
        <f t="shared" si="25"/>
        <v>0</v>
      </c>
      <c r="Z47" s="10">
        <f t="shared" si="26"/>
        <v>0</v>
      </c>
      <c r="AA47" s="9">
        <f t="shared" si="27"/>
        <v>0</v>
      </c>
      <c r="AB47" s="47" t="e">
        <f t="shared" si="17"/>
        <v>#DIV/0!</v>
      </c>
      <c r="AC47" s="7">
        <f t="shared" si="18"/>
        <v>0</v>
      </c>
      <c r="AD47" s="44">
        <f t="shared" si="19"/>
        <v>0</v>
      </c>
      <c r="AE47" s="44">
        <f t="shared" si="20"/>
        <v>0</v>
      </c>
      <c r="AF47" s="44">
        <f t="shared" si="28"/>
        <v>0</v>
      </c>
      <c r="AG47" s="44">
        <f>'1 Krautuve'!AG47</f>
        <v>0</v>
      </c>
      <c r="AH47" s="61"/>
      <c r="AJ47" s="61"/>
      <c r="AK47" s="61"/>
      <c r="AL47" s="61"/>
      <c r="AM47" s="61"/>
    </row>
    <row r="48" spans="2:39" s="2" customFormat="1" x14ac:dyDescent="0.25">
      <c r="B48" s="26" t="s">
        <v>31</v>
      </c>
      <c r="C48" s="6">
        <v>145</v>
      </c>
      <c r="D48" s="25">
        <f t="shared" si="30"/>
        <v>144.99999999999997</v>
      </c>
      <c r="E48" s="25">
        <f t="shared" si="1"/>
        <v>312</v>
      </c>
      <c r="F48" s="2">
        <f t="shared" si="2"/>
        <v>1.9070512820512822</v>
      </c>
      <c r="G48" s="3">
        <f t="shared" si="3"/>
        <v>276.52243589743591</v>
      </c>
      <c r="H48" s="3">
        <f t="shared" si="4"/>
        <v>57.211538461538467</v>
      </c>
      <c r="I48" s="3">
        <f t="shared" si="21"/>
        <v>553.04487179487182</v>
      </c>
      <c r="J48" s="3">
        <f t="shared" si="22"/>
        <v>114.42307692307693</v>
      </c>
      <c r="K48" s="4">
        <f t="shared" si="5"/>
        <v>159276.92307692309</v>
      </c>
      <c r="L48" s="4">
        <f t="shared" si="6"/>
        <v>32953.846153846156</v>
      </c>
      <c r="M48" s="7">
        <f t="shared" si="7"/>
        <v>0</v>
      </c>
      <c r="N48" s="7">
        <f t="shared" si="8"/>
        <v>0</v>
      </c>
      <c r="O48" s="7">
        <f t="shared" si="9"/>
        <v>0</v>
      </c>
      <c r="P48" s="7">
        <f t="shared" si="23"/>
        <v>0</v>
      </c>
      <c r="Q48" s="9">
        <f t="shared" si="10"/>
        <v>0</v>
      </c>
      <c r="R48" s="9">
        <f t="shared" si="11"/>
        <v>0</v>
      </c>
      <c r="S48" s="9">
        <f t="shared" si="12"/>
        <v>0</v>
      </c>
      <c r="T48" s="1">
        <f t="shared" si="13"/>
        <v>0</v>
      </c>
      <c r="U48" s="9">
        <f t="shared" si="14"/>
        <v>0</v>
      </c>
      <c r="V48" s="9">
        <f t="shared" si="15"/>
        <v>0</v>
      </c>
      <c r="W48" s="1">
        <f t="shared" si="16"/>
        <v>0</v>
      </c>
      <c r="X48" s="9">
        <f t="shared" si="24"/>
        <v>0</v>
      </c>
      <c r="Y48" s="10">
        <f t="shared" si="25"/>
        <v>0</v>
      </c>
      <c r="Z48" s="10">
        <f t="shared" si="26"/>
        <v>0</v>
      </c>
      <c r="AA48" s="9">
        <f t="shared" si="27"/>
        <v>0</v>
      </c>
      <c r="AB48" s="47" t="e">
        <f t="shared" si="17"/>
        <v>#DIV/0!</v>
      </c>
      <c r="AC48" s="7">
        <f t="shared" si="18"/>
        <v>0</v>
      </c>
      <c r="AD48" s="44">
        <f t="shared" si="19"/>
        <v>0</v>
      </c>
      <c r="AE48" s="44">
        <f t="shared" si="20"/>
        <v>0</v>
      </c>
      <c r="AF48" s="44">
        <f t="shared" si="28"/>
        <v>0</v>
      </c>
      <c r="AG48" s="44">
        <f>'1 Krautuve'!AG48</f>
        <v>0</v>
      </c>
      <c r="AH48" s="61"/>
      <c r="AJ48" s="61"/>
      <c r="AK48" s="61"/>
      <c r="AL48" s="61"/>
      <c r="AM48" s="61"/>
    </row>
    <row r="49" spans="2:39" s="2" customFormat="1" x14ac:dyDescent="0.25">
      <c r="B49" s="26" t="s">
        <v>32</v>
      </c>
      <c r="C49" s="6">
        <v>150</v>
      </c>
      <c r="D49" s="25">
        <f t="shared" si="30"/>
        <v>150</v>
      </c>
      <c r="E49" s="25">
        <f t="shared" si="1"/>
        <v>317</v>
      </c>
      <c r="F49" s="2">
        <f t="shared" si="2"/>
        <v>1.8769716088328077</v>
      </c>
      <c r="G49" s="3">
        <f t="shared" si="3"/>
        <v>281.54574132492115</v>
      </c>
      <c r="H49" s="3">
        <f t="shared" si="4"/>
        <v>56.309148264984231</v>
      </c>
      <c r="I49" s="3">
        <f t="shared" si="21"/>
        <v>563.09148264984231</v>
      </c>
      <c r="J49" s="3">
        <f t="shared" si="22"/>
        <v>112.61829652996846</v>
      </c>
      <c r="K49" s="4">
        <f t="shared" si="5"/>
        <v>162170.34700315457</v>
      </c>
      <c r="L49" s="4">
        <f t="shared" si="6"/>
        <v>32434.069400630917</v>
      </c>
      <c r="M49" s="7">
        <f t="shared" si="7"/>
        <v>0</v>
      </c>
      <c r="N49" s="7">
        <f t="shared" si="8"/>
        <v>0</v>
      </c>
      <c r="O49" s="7">
        <f t="shared" si="9"/>
        <v>0</v>
      </c>
      <c r="P49" s="7">
        <f t="shared" si="23"/>
        <v>0</v>
      </c>
      <c r="Q49" s="9">
        <f t="shared" si="10"/>
        <v>0</v>
      </c>
      <c r="R49" s="9">
        <f t="shared" si="11"/>
        <v>0</v>
      </c>
      <c r="S49" s="9">
        <f t="shared" si="12"/>
        <v>0</v>
      </c>
      <c r="T49" s="1">
        <f t="shared" si="13"/>
        <v>0</v>
      </c>
      <c r="U49" s="9">
        <f t="shared" si="14"/>
        <v>0</v>
      </c>
      <c r="V49" s="9">
        <f t="shared" si="15"/>
        <v>0</v>
      </c>
      <c r="W49" s="1">
        <f t="shared" si="16"/>
        <v>0</v>
      </c>
      <c r="X49" s="9">
        <f t="shared" si="24"/>
        <v>0</v>
      </c>
      <c r="Y49" s="10">
        <f t="shared" si="25"/>
        <v>0</v>
      </c>
      <c r="Z49" s="10">
        <f t="shared" si="26"/>
        <v>0</v>
      </c>
      <c r="AA49" s="9">
        <f t="shared" si="27"/>
        <v>0</v>
      </c>
      <c r="AB49" s="47" t="e">
        <f t="shared" si="17"/>
        <v>#DIV/0!</v>
      </c>
      <c r="AC49" s="7">
        <f t="shared" si="18"/>
        <v>0</v>
      </c>
      <c r="AD49" s="44">
        <f t="shared" si="19"/>
        <v>0</v>
      </c>
      <c r="AE49" s="44">
        <f t="shared" si="20"/>
        <v>0</v>
      </c>
      <c r="AF49" s="44">
        <f t="shared" si="28"/>
        <v>0</v>
      </c>
      <c r="AG49" s="44">
        <f>'1 Krautuve'!AG49</f>
        <v>0</v>
      </c>
      <c r="AH49" s="61"/>
      <c r="AJ49" s="61"/>
      <c r="AK49" s="61"/>
      <c r="AL49" s="61"/>
      <c r="AM49" s="61"/>
    </row>
    <row r="50" spans="2:39" s="2" customFormat="1" x14ac:dyDescent="0.25">
      <c r="B50" s="26" t="s">
        <v>33</v>
      </c>
      <c r="C50" s="6">
        <v>155</v>
      </c>
      <c r="D50" s="25">
        <f t="shared" si="30"/>
        <v>155</v>
      </c>
      <c r="E50" s="25">
        <f t="shared" si="1"/>
        <v>322</v>
      </c>
      <c r="F50" s="2">
        <f t="shared" si="2"/>
        <v>1.8478260869565217</v>
      </c>
      <c r="G50" s="3">
        <f t="shared" si="3"/>
        <v>286.41304347826087</v>
      </c>
      <c r="H50" s="3">
        <f t="shared" si="4"/>
        <v>55.434782608695649</v>
      </c>
      <c r="I50" s="3">
        <f t="shared" si="21"/>
        <v>572.82608695652175</v>
      </c>
      <c r="J50" s="3">
        <f t="shared" si="22"/>
        <v>110.8695652173913</v>
      </c>
      <c r="K50" s="4">
        <f t="shared" si="5"/>
        <v>164973.91304347827</v>
      </c>
      <c r="L50" s="4">
        <f t="shared" si="6"/>
        <v>31930.434782608692</v>
      </c>
      <c r="M50" s="7">
        <f t="shared" si="7"/>
        <v>0</v>
      </c>
      <c r="N50" s="7">
        <f t="shared" si="8"/>
        <v>0</v>
      </c>
      <c r="O50" s="7">
        <f t="shared" si="9"/>
        <v>0</v>
      </c>
      <c r="P50" s="7">
        <f t="shared" si="23"/>
        <v>0</v>
      </c>
      <c r="Q50" s="9">
        <f t="shared" si="10"/>
        <v>0</v>
      </c>
      <c r="R50" s="9">
        <f t="shared" si="11"/>
        <v>0</v>
      </c>
      <c r="S50" s="9">
        <f t="shared" si="12"/>
        <v>0</v>
      </c>
      <c r="T50" s="1">
        <f t="shared" si="13"/>
        <v>0</v>
      </c>
      <c r="U50" s="9">
        <f t="shared" si="14"/>
        <v>0</v>
      </c>
      <c r="V50" s="9">
        <f t="shared" si="15"/>
        <v>0</v>
      </c>
      <c r="W50" s="1">
        <f t="shared" si="16"/>
        <v>0</v>
      </c>
      <c r="X50" s="9">
        <f t="shared" si="24"/>
        <v>0</v>
      </c>
      <c r="Y50" s="10">
        <f t="shared" si="25"/>
        <v>0</v>
      </c>
      <c r="Z50" s="10">
        <f t="shared" si="26"/>
        <v>0</v>
      </c>
      <c r="AA50" s="9">
        <f t="shared" si="27"/>
        <v>0</v>
      </c>
      <c r="AB50" s="47" t="e">
        <f t="shared" si="17"/>
        <v>#DIV/0!</v>
      </c>
      <c r="AC50" s="7">
        <f t="shared" si="18"/>
        <v>0</v>
      </c>
      <c r="AD50" s="44">
        <f t="shared" si="19"/>
        <v>0</v>
      </c>
      <c r="AE50" s="44">
        <f t="shared" si="20"/>
        <v>0</v>
      </c>
      <c r="AF50" s="44">
        <f t="shared" si="28"/>
        <v>0</v>
      </c>
      <c r="AG50" s="44">
        <f>'1 Krautuve'!AG50</f>
        <v>0</v>
      </c>
      <c r="AH50" s="61"/>
      <c r="AJ50" s="61"/>
      <c r="AK50" s="61"/>
      <c r="AL50" s="61"/>
      <c r="AM50" s="61"/>
    </row>
    <row r="51" spans="2:39" s="2" customFormat="1" x14ac:dyDescent="0.25">
      <c r="B51" s="26" t="s">
        <v>34</v>
      </c>
      <c r="C51" s="6">
        <v>160</v>
      </c>
      <c r="D51" s="25">
        <f t="shared" si="30"/>
        <v>160</v>
      </c>
      <c r="E51" s="25">
        <f t="shared" si="1"/>
        <v>327</v>
      </c>
      <c r="F51" s="2">
        <f t="shared" si="2"/>
        <v>1.819571865443425</v>
      </c>
      <c r="G51" s="3">
        <f t="shared" si="3"/>
        <v>291.13149847094797</v>
      </c>
      <c r="H51" s="3">
        <f t="shared" si="4"/>
        <v>54.587155963302749</v>
      </c>
      <c r="I51" s="3">
        <f t="shared" si="21"/>
        <v>582.26299694189595</v>
      </c>
      <c r="J51" s="3">
        <f t="shared" si="22"/>
        <v>109.1743119266055</v>
      </c>
      <c r="K51" s="4">
        <f t="shared" si="5"/>
        <v>167691.74311926603</v>
      </c>
      <c r="L51" s="4">
        <f t="shared" si="6"/>
        <v>31442.201834862382</v>
      </c>
      <c r="M51" s="7">
        <f t="shared" si="7"/>
        <v>0</v>
      </c>
      <c r="N51" s="7">
        <f t="shared" si="8"/>
        <v>0</v>
      </c>
      <c r="O51" s="7">
        <f t="shared" si="9"/>
        <v>0</v>
      </c>
      <c r="P51" s="7">
        <f t="shared" si="23"/>
        <v>0</v>
      </c>
      <c r="Q51" s="9">
        <f t="shared" si="10"/>
        <v>0</v>
      </c>
      <c r="R51" s="9">
        <f t="shared" si="11"/>
        <v>0</v>
      </c>
      <c r="S51" s="9">
        <f t="shared" si="12"/>
        <v>0</v>
      </c>
      <c r="T51" s="1">
        <f t="shared" si="13"/>
        <v>0</v>
      </c>
      <c r="U51" s="9">
        <f t="shared" si="14"/>
        <v>0</v>
      </c>
      <c r="V51" s="9">
        <f t="shared" si="15"/>
        <v>0</v>
      </c>
      <c r="W51" s="1">
        <f t="shared" si="16"/>
        <v>0</v>
      </c>
      <c r="X51" s="9">
        <f t="shared" si="24"/>
        <v>0</v>
      </c>
      <c r="Y51" s="10">
        <f t="shared" si="25"/>
        <v>0</v>
      </c>
      <c r="Z51" s="10">
        <f t="shared" si="26"/>
        <v>0</v>
      </c>
      <c r="AA51" s="9">
        <f t="shared" si="27"/>
        <v>0</v>
      </c>
      <c r="AB51" s="47" t="e">
        <f t="shared" si="17"/>
        <v>#DIV/0!</v>
      </c>
      <c r="AC51" s="7">
        <f t="shared" si="18"/>
        <v>0</v>
      </c>
      <c r="AD51" s="44">
        <f t="shared" si="19"/>
        <v>0</v>
      </c>
      <c r="AE51" s="44">
        <f t="shared" si="20"/>
        <v>0</v>
      </c>
      <c r="AF51" s="44">
        <f t="shared" si="28"/>
        <v>0</v>
      </c>
      <c r="AG51" s="44">
        <f>'1 Krautuve'!AG51</f>
        <v>0</v>
      </c>
      <c r="AH51" s="61"/>
      <c r="AJ51" s="61"/>
      <c r="AK51" s="61"/>
      <c r="AL51" s="61"/>
      <c r="AM51" s="61"/>
    </row>
    <row r="52" spans="2:39" s="2" customFormat="1" x14ac:dyDescent="0.25">
      <c r="B52" s="26" t="s">
        <v>35</v>
      </c>
      <c r="C52" s="6">
        <v>165</v>
      </c>
      <c r="D52" s="25">
        <f t="shared" si="30"/>
        <v>165</v>
      </c>
      <c r="E52" s="25">
        <f t="shared" ref="E52:E83" si="31">D52+$D$7+$D$8</f>
        <v>332</v>
      </c>
      <c r="F52" s="2">
        <f t="shared" ref="F52:F83" si="32">($D$10-$D$9-$D$12)/E52</f>
        <v>1.7921686746987953</v>
      </c>
      <c r="G52" s="3">
        <f t="shared" ref="G52:G83" si="33">C52*F52</f>
        <v>295.70783132530124</v>
      </c>
      <c r="H52" s="3">
        <f t="shared" ref="H52:H83" si="34">F52*$D$16</f>
        <v>53.765060240963855</v>
      </c>
      <c r="I52" s="3">
        <f t="shared" si="21"/>
        <v>591.41566265060248</v>
      </c>
      <c r="J52" s="3">
        <f t="shared" si="22"/>
        <v>107.53012048192771</v>
      </c>
      <c r="K52" s="4">
        <f t="shared" ref="K52:K83" si="35">I52*$D$14</f>
        <v>170327.71084337353</v>
      </c>
      <c r="L52" s="4">
        <f t="shared" ref="L52:L83" si="36">J52*$D$14</f>
        <v>30968.674698795181</v>
      </c>
      <c r="M52" s="7">
        <f t="shared" ref="M52:M83" si="37">K52*$W$16</f>
        <v>0</v>
      </c>
      <c r="N52" s="7">
        <f t="shared" ref="N52:N83" si="38">$W$11</f>
        <v>0</v>
      </c>
      <c r="O52" s="7">
        <f t="shared" ref="O52:O83" si="39">((L52/$D$16)*($D$7+$D$8))/60*$K$16</f>
        <v>0</v>
      </c>
      <c r="P52" s="7">
        <f t="shared" si="23"/>
        <v>0</v>
      </c>
      <c r="Q52" s="9">
        <f t="shared" ref="Q52:Q83" si="40">ROUND($K$12/100*K52*$K$10,2)</f>
        <v>0</v>
      </c>
      <c r="R52" s="9">
        <f t="shared" ref="R52:R83" si="41">K52*$K$4</f>
        <v>0</v>
      </c>
      <c r="S52" s="9">
        <f t="shared" ref="S52:S83" si="42">K52*$K$5</f>
        <v>0</v>
      </c>
      <c r="T52" s="1">
        <f t="shared" ref="T52:T83" si="43">$K$6</f>
        <v>0</v>
      </c>
      <c r="U52" s="9">
        <f t="shared" ref="U52:U83" si="44">$K$7</f>
        <v>0</v>
      </c>
      <c r="V52" s="9">
        <f t="shared" ref="V52:V83" si="45">$K$8</f>
        <v>0</v>
      </c>
      <c r="W52" s="1">
        <f t="shared" ref="W52:W83" si="46">$K$9</f>
        <v>0</v>
      </c>
      <c r="X52" s="9">
        <f t="shared" si="24"/>
        <v>0</v>
      </c>
      <c r="Y52" s="10">
        <f t="shared" si="25"/>
        <v>0</v>
      </c>
      <c r="Z52" s="10">
        <f t="shared" si="26"/>
        <v>0</v>
      </c>
      <c r="AA52" s="9">
        <f t="shared" si="27"/>
        <v>0</v>
      </c>
      <c r="AB52" s="47" t="e">
        <f t="shared" ref="AB52:AB83" si="47">AA52/X52</f>
        <v>#DIV/0!</v>
      </c>
      <c r="AC52" s="7">
        <f t="shared" ref="AC52:AC83" si="48">X52+AA52</f>
        <v>0</v>
      </c>
      <c r="AD52" s="44">
        <f t="shared" ref="AD52:AD83" si="49">AC52/K52</f>
        <v>0</v>
      </c>
      <c r="AE52" s="44">
        <f t="shared" ref="AE52:AE83" si="50">AC52/L52</f>
        <v>0</v>
      </c>
      <c r="AF52" s="44">
        <f t="shared" si="28"/>
        <v>0</v>
      </c>
      <c r="AG52" s="44">
        <f>'1 Krautuve'!AG52</f>
        <v>0</v>
      </c>
      <c r="AH52" s="61"/>
      <c r="AJ52" s="61"/>
      <c r="AK52" s="61"/>
      <c r="AL52" s="61"/>
      <c r="AM52" s="61"/>
    </row>
    <row r="53" spans="2:39" s="2" customFormat="1" x14ac:dyDescent="0.25">
      <c r="B53" s="26" t="s">
        <v>36</v>
      </c>
      <c r="C53" s="6">
        <v>170</v>
      </c>
      <c r="D53" s="25">
        <f t="shared" si="30"/>
        <v>170.00000000000003</v>
      </c>
      <c r="E53" s="25">
        <f t="shared" si="31"/>
        <v>337</v>
      </c>
      <c r="F53" s="2">
        <f t="shared" si="32"/>
        <v>1.7655786350148368</v>
      </c>
      <c r="G53" s="3">
        <f t="shared" si="33"/>
        <v>300.14836795252228</v>
      </c>
      <c r="H53" s="3">
        <f t="shared" si="34"/>
        <v>52.967359050445104</v>
      </c>
      <c r="I53" s="3">
        <f t="shared" si="21"/>
        <v>600.29673590504456</v>
      </c>
      <c r="J53" s="3">
        <f t="shared" ref="J53:J84" si="51">H53*2</f>
        <v>105.93471810089021</v>
      </c>
      <c r="K53" s="4">
        <f t="shared" si="35"/>
        <v>172885.45994065283</v>
      </c>
      <c r="L53" s="4">
        <f t="shared" si="36"/>
        <v>30509.19881305638</v>
      </c>
      <c r="M53" s="7">
        <f t="shared" si="37"/>
        <v>0</v>
      </c>
      <c r="N53" s="7">
        <f t="shared" si="38"/>
        <v>0</v>
      </c>
      <c r="O53" s="7">
        <f t="shared" si="39"/>
        <v>0</v>
      </c>
      <c r="P53" s="7">
        <f t="shared" si="23"/>
        <v>0</v>
      </c>
      <c r="Q53" s="9">
        <f t="shared" si="40"/>
        <v>0</v>
      </c>
      <c r="R53" s="9">
        <f t="shared" si="41"/>
        <v>0</v>
      </c>
      <c r="S53" s="9">
        <f t="shared" si="42"/>
        <v>0</v>
      </c>
      <c r="T53" s="1">
        <f t="shared" si="43"/>
        <v>0</v>
      </c>
      <c r="U53" s="9">
        <f t="shared" si="44"/>
        <v>0</v>
      </c>
      <c r="V53" s="9">
        <f t="shared" si="45"/>
        <v>0</v>
      </c>
      <c r="W53" s="1">
        <f t="shared" si="46"/>
        <v>0</v>
      </c>
      <c r="X53" s="9">
        <f t="shared" si="24"/>
        <v>0</v>
      </c>
      <c r="Y53" s="10">
        <f t="shared" si="25"/>
        <v>0</v>
      </c>
      <c r="Z53" s="10">
        <f t="shared" si="26"/>
        <v>0</v>
      </c>
      <c r="AA53" s="9">
        <f t="shared" si="27"/>
        <v>0</v>
      </c>
      <c r="AB53" s="47" t="e">
        <f t="shared" si="47"/>
        <v>#DIV/0!</v>
      </c>
      <c r="AC53" s="7">
        <f t="shared" si="48"/>
        <v>0</v>
      </c>
      <c r="AD53" s="44">
        <f t="shared" si="49"/>
        <v>0</v>
      </c>
      <c r="AE53" s="44">
        <f t="shared" si="50"/>
        <v>0</v>
      </c>
      <c r="AF53" s="44">
        <f t="shared" si="28"/>
        <v>0</v>
      </c>
      <c r="AG53" s="44">
        <f>'1 Krautuve'!AG53</f>
        <v>0</v>
      </c>
      <c r="AH53" s="61"/>
      <c r="AJ53" s="61"/>
      <c r="AK53" s="61"/>
      <c r="AL53" s="61"/>
      <c r="AM53" s="61"/>
    </row>
    <row r="54" spans="2:39" s="2" customFormat="1" x14ac:dyDescent="0.25">
      <c r="B54" s="26" t="s">
        <v>37</v>
      </c>
      <c r="C54" s="6">
        <v>175</v>
      </c>
      <c r="D54" s="25">
        <f t="shared" si="30"/>
        <v>175</v>
      </c>
      <c r="E54" s="25">
        <f t="shared" si="31"/>
        <v>342</v>
      </c>
      <c r="F54" s="2">
        <f t="shared" si="32"/>
        <v>1.739766081871345</v>
      </c>
      <c r="G54" s="3">
        <f t="shared" si="33"/>
        <v>304.45906432748535</v>
      </c>
      <c r="H54" s="3">
        <f t="shared" si="34"/>
        <v>52.192982456140349</v>
      </c>
      <c r="I54" s="3">
        <f>G54*2</f>
        <v>608.9181286549707</v>
      </c>
      <c r="J54" s="3">
        <f t="shared" si="51"/>
        <v>104.3859649122807</v>
      </c>
      <c r="K54" s="4">
        <f t="shared" si="35"/>
        <v>175368.42105263157</v>
      </c>
      <c r="L54" s="4">
        <f t="shared" si="36"/>
        <v>30063.15789473684</v>
      </c>
      <c r="M54" s="7">
        <f t="shared" si="37"/>
        <v>0</v>
      </c>
      <c r="N54" s="7">
        <f t="shared" si="38"/>
        <v>0</v>
      </c>
      <c r="O54" s="7">
        <f t="shared" si="39"/>
        <v>0</v>
      </c>
      <c r="P54" s="7">
        <f t="shared" si="23"/>
        <v>0</v>
      </c>
      <c r="Q54" s="9">
        <f t="shared" si="40"/>
        <v>0</v>
      </c>
      <c r="R54" s="9">
        <f t="shared" si="41"/>
        <v>0</v>
      </c>
      <c r="S54" s="9">
        <f t="shared" si="42"/>
        <v>0</v>
      </c>
      <c r="T54" s="1">
        <f t="shared" si="43"/>
        <v>0</v>
      </c>
      <c r="U54" s="9">
        <f t="shared" si="44"/>
        <v>0</v>
      </c>
      <c r="V54" s="9">
        <f t="shared" si="45"/>
        <v>0</v>
      </c>
      <c r="W54" s="1">
        <f t="shared" si="46"/>
        <v>0</v>
      </c>
      <c r="X54" s="9">
        <f t="shared" si="24"/>
        <v>0</v>
      </c>
      <c r="Y54" s="10">
        <f t="shared" si="25"/>
        <v>0</v>
      </c>
      <c r="Z54" s="10">
        <f t="shared" si="26"/>
        <v>0</v>
      </c>
      <c r="AA54" s="9">
        <f t="shared" si="27"/>
        <v>0</v>
      </c>
      <c r="AB54" s="47" t="e">
        <f t="shared" si="47"/>
        <v>#DIV/0!</v>
      </c>
      <c r="AC54" s="7">
        <f t="shared" si="48"/>
        <v>0</v>
      </c>
      <c r="AD54" s="44">
        <f t="shared" si="49"/>
        <v>0</v>
      </c>
      <c r="AE54" s="44">
        <f t="shared" si="50"/>
        <v>0</v>
      </c>
      <c r="AF54" s="44">
        <f t="shared" si="28"/>
        <v>0</v>
      </c>
      <c r="AG54" s="44">
        <f>'1 Krautuve'!AG54</f>
        <v>0</v>
      </c>
      <c r="AH54" s="61"/>
      <c r="AJ54" s="61"/>
      <c r="AK54" s="61"/>
      <c r="AL54" s="61"/>
      <c r="AM54" s="61"/>
    </row>
    <row r="55" spans="2:39" s="2" customFormat="1" x14ac:dyDescent="0.25">
      <c r="B55" s="26" t="s">
        <v>38</v>
      </c>
      <c r="C55" s="6">
        <v>180</v>
      </c>
      <c r="D55" s="25">
        <f t="shared" si="30"/>
        <v>180</v>
      </c>
      <c r="E55" s="25">
        <f t="shared" si="31"/>
        <v>347</v>
      </c>
      <c r="F55" s="2">
        <f t="shared" si="32"/>
        <v>1.7146974063400577</v>
      </c>
      <c r="G55" s="3">
        <f t="shared" si="33"/>
        <v>308.64553314121042</v>
      </c>
      <c r="H55" s="3">
        <f t="shared" si="34"/>
        <v>51.440922190201732</v>
      </c>
      <c r="I55" s="3">
        <f t="shared" si="21"/>
        <v>617.29106628242084</v>
      </c>
      <c r="J55" s="3">
        <f t="shared" si="51"/>
        <v>102.88184438040346</v>
      </c>
      <c r="K55" s="4">
        <f t="shared" si="35"/>
        <v>177779.8270893372</v>
      </c>
      <c r="L55" s="4">
        <f t="shared" si="36"/>
        <v>29629.971181556197</v>
      </c>
      <c r="M55" s="7">
        <f t="shared" si="37"/>
        <v>0</v>
      </c>
      <c r="N55" s="7">
        <f t="shared" si="38"/>
        <v>0</v>
      </c>
      <c r="O55" s="7">
        <f t="shared" si="39"/>
        <v>0</v>
      </c>
      <c r="P55" s="7">
        <f t="shared" si="23"/>
        <v>0</v>
      </c>
      <c r="Q55" s="9">
        <f t="shared" si="40"/>
        <v>0</v>
      </c>
      <c r="R55" s="9">
        <f t="shared" si="41"/>
        <v>0</v>
      </c>
      <c r="S55" s="9">
        <f t="shared" si="42"/>
        <v>0</v>
      </c>
      <c r="T55" s="1">
        <f t="shared" si="43"/>
        <v>0</v>
      </c>
      <c r="U55" s="9">
        <f t="shared" si="44"/>
        <v>0</v>
      </c>
      <c r="V55" s="9">
        <f t="shared" si="45"/>
        <v>0</v>
      </c>
      <c r="W55" s="1">
        <f t="shared" si="46"/>
        <v>0</v>
      </c>
      <c r="X55" s="9">
        <f t="shared" si="24"/>
        <v>0</v>
      </c>
      <c r="Y55" s="10">
        <f t="shared" si="25"/>
        <v>0</v>
      </c>
      <c r="Z55" s="10">
        <f t="shared" si="26"/>
        <v>0</v>
      </c>
      <c r="AA55" s="9">
        <f t="shared" si="27"/>
        <v>0</v>
      </c>
      <c r="AB55" s="47" t="e">
        <f t="shared" si="47"/>
        <v>#DIV/0!</v>
      </c>
      <c r="AC55" s="7">
        <f t="shared" si="48"/>
        <v>0</v>
      </c>
      <c r="AD55" s="44">
        <f t="shared" si="49"/>
        <v>0</v>
      </c>
      <c r="AE55" s="44">
        <f t="shared" si="50"/>
        <v>0</v>
      </c>
      <c r="AF55" s="44">
        <f t="shared" si="28"/>
        <v>0</v>
      </c>
      <c r="AG55" s="44">
        <f>'1 Krautuve'!AG55</f>
        <v>0</v>
      </c>
      <c r="AH55" s="61"/>
      <c r="AJ55" s="61"/>
      <c r="AK55" s="61"/>
      <c r="AL55" s="61"/>
      <c r="AM55" s="61"/>
    </row>
    <row r="56" spans="2:39" s="2" customFormat="1" x14ac:dyDescent="0.25">
      <c r="B56" s="26" t="s">
        <v>39</v>
      </c>
      <c r="C56" s="6">
        <v>185</v>
      </c>
      <c r="D56" s="25">
        <f t="shared" si="30"/>
        <v>185.00000000000003</v>
      </c>
      <c r="E56" s="25">
        <f t="shared" si="31"/>
        <v>352</v>
      </c>
      <c r="F56" s="2">
        <f t="shared" si="32"/>
        <v>1.6903409090909092</v>
      </c>
      <c r="G56" s="3">
        <f t="shared" si="33"/>
        <v>312.71306818181819</v>
      </c>
      <c r="H56" s="3">
        <f t="shared" si="34"/>
        <v>50.710227272727273</v>
      </c>
      <c r="I56" s="3">
        <f t="shared" si="21"/>
        <v>625.42613636363637</v>
      </c>
      <c r="J56" s="3">
        <f t="shared" si="51"/>
        <v>101.42045454545455</v>
      </c>
      <c r="K56" s="4">
        <f t="shared" si="35"/>
        <v>180122.72727272726</v>
      </c>
      <c r="L56" s="4">
        <f t="shared" si="36"/>
        <v>29209.090909090908</v>
      </c>
      <c r="M56" s="7">
        <f t="shared" si="37"/>
        <v>0</v>
      </c>
      <c r="N56" s="7">
        <f t="shared" si="38"/>
        <v>0</v>
      </c>
      <c r="O56" s="7">
        <f t="shared" si="39"/>
        <v>0</v>
      </c>
      <c r="P56" s="7">
        <f t="shared" si="23"/>
        <v>0</v>
      </c>
      <c r="Q56" s="9">
        <f t="shared" si="40"/>
        <v>0</v>
      </c>
      <c r="R56" s="9">
        <f t="shared" si="41"/>
        <v>0</v>
      </c>
      <c r="S56" s="9">
        <f t="shared" si="42"/>
        <v>0</v>
      </c>
      <c r="T56" s="1">
        <f t="shared" si="43"/>
        <v>0</v>
      </c>
      <c r="U56" s="9">
        <f t="shared" si="44"/>
        <v>0</v>
      </c>
      <c r="V56" s="9">
        <f t="shared" si="45"/>
        <v>0</v>
      </c>
      <c r="W56" s="1">
        <f t="shared" si="46"/>
        <v>0</v>
      </c>
      <c r="X56" s="9">
        <f t="shared" si="24"/>
        <v>0</v>
      </c>
      <c r="Y56" s="10">
        <f t="shared" si="25"/>
        <v>0</v>
      </c>
      <c r="Z56" s="10">
        <f t="shared" si="26"/>
        <v>0</v>
      </c>
      <c r="AA56" s="9">
        <f t="shared" si="27"/>
        <v>0</v>
      </c>
      <c r="AB56" s="47" t="e">
        <f t="shared" si="47"/>
        <v>#DIV/0!</v>
      </c>
      <c r="AC56" s="7">
        <f t="shared" si="48"/>
        <v>0</v>
      </c>
      <c r="AD56" s="44">
        <f t="shared" si="49"/>
        <v>0</v>
      </c>
      <c r="AE56" s="44">
        <f t="shared" si="50"/>
        <v>0</v>
      </c>
      <c r="AF56" s="44">
        <f t="shared" si="28"/>
        <v>0</v>
      </c>
      <c r="AG56" s="44">
        <f>'1 Krautuve'!AG56</f>
        <v>0</v>
      </c>
      <c r="AH56" s="61"/>
      <c r="AJ56" s="61"/>
      <c r="AK56" s="61"/>
      <c r="AL56" s="61"/>
      <c r="AM56" s="61"/>
    </row>
    <row r="57" spans="2:39" s="2" customFormat="1" x14ac:dyDescent="0.25">
      <c r="B57" s="26" t="s">
        <v>40</v>
      </c>
      <c r="C57" s="6">
        <v>190</v>
      </c>
      <c r="D57" s="25">
        <f t="shared" si="30"/>
        <v>189.99999999999997</v>
      </c>
      <c r="E57" s="25">
        <f t="shared" si="31"/>
        <v>357</v>
      </c>
      <c r="F57" s="2">
        <f t="shared" si="32"/>
        <v>1.6666666666666667</v>
      </c>
      <c r="G57" s="3">
        <f t="shared" si="33"/>
        <v>316.66666666666669</v>
      </c>
      <c r="H57" s="3">
        <f t="shared" si="34"/>
        <v>50</v>
      </c>
      <c r="I57" s="3">
        <f t="shared" si="21"/>
        <v>633.33333333333337</v>
      </c>
      <c r="J57" s="3">
        <f t="shared" si="51"/>
        <v>100</v>
      </c>
      <c r="K57" s="4">
        <f t="shared" si="35"/>
        <v>182400</v>
      </c>
      <c r="L57" s="4">
        <f t="shared" si="36"/>
        <v>28800</v>
      </c>
      <c r="M57" s="7">
        <f t="shared" si="37"/>
        <v>0</v>
      </c>
      <c r="N57" s="7">
        <f t="shared" si="38"/>
        <v>0</v>
      </c>
      <c r="O57" s="7">
        <f t="shared" si="39"/>
        <v>0</v>
      </c>
      <c r="P57" s="7">
        <f t="shared" si="23"/>
        <v>0</v>
      </c>
      <c r="Q57" s="9">
        <f t="shared" si="40"/>
        <v>0</v>
      </c>
      <c r="R57" s="9">
        <f t="shared" si="41"/>
        <v>0</v>
      </c>
      <c r="S57" s="9">
        <f t="shared" si="42"/>
        <v>0</v>
      </c>
      <c r="T57" s="1">
        <f t="shared" si="43"/>
        <v>0</v>
      </c>
      <c r="U57" s="9">
        <f t="shared" si="44"/>
        <v>0</v>
      </c>
      <c r="V57" s="9">
        <f t="shared" si="45"/>
        <v>0</v>
      </c>
      <c r="W57" s="1">
        <f t="shared" si="46"/>
        <v>0</v>
      </c>
      <c r="X57" s="9">
        <f t="shared" si="24"/>
        <v>0</v>
      </c>
      <c r="Y57" s="10">
        <f t="shared" si="25"/>
        <v>0</v>
      </c>
      <c r="Z57" s="10">
        <f t="shared" si="26"/>
        <v>0</v>
      </c>
      <c r="AA57" s="9">
        <f t="shared" si="27"/>
        <v>0</v>
      </c>
      <c r="AB57" s="47" t="e">
        <f t="shared" si="47"/>
        <v>#DIV/0!</v>
      </c>
      <c r="AC57" s="7">
        <f t="shared" si="48"/>
        <v>0</v>
      </c>
      <c r="AD57" s="44">
        <f t="shared" si="49"/>
        <v>0</v>
      </c>
      <c r="AE57" s="44">
        <f t="shared" si="50"/>
        <v>0</v>
      </c>
      <c r="AF57" s="44">
        <f t="shared" si="28"/>
        <v>0</v>
      </c>
      <c r="AG57" s="44">
        <f>'1 Krautuve'!AG57</f>
        <v>0</v>
      </c>
      <c r="AH57" s="61"/>
      <c r="AJ57" s="61"/>
      <c r="AK57" s="61"/>
      <c r="AL57" s="61"/>
      <c r="AM57" s="61"/>
    </row>
    <row r="58" spans="2:39" s="2" customFormat="1" x14ac:dyDescent="0.25">
      <c r="B58" s="26" t="s">
        <v>41</v>
      </c>
      <c r="C58" s="6">
        <v>195</v>
      </c>
      <c r="D58" s="25">
        <f t="shared" si="30"/>
        <v>195</v>
      </c>
      <c r="E58" s="25">
        <f t="shared" si="31"/>
        <v>362</v>
      </c>
      <c r="F58" s="2">
        <f t="shared" si="32"/>
        <v>1.6436464088397791</v>
      </c>
      <c r="G58" s="3">
        <f t="shared" si="33"/>
        <v>320.51104972375691</v>
      </c>
      <c r="H58" s="3">
        <f t="shared" si="34"/>
        <v>49.309392265193374</v>
      </c>
      <c r="I58" s="3">
        <f t="shared" si="21"/>
        <v>641.02209944751382</v>
      </c>
      <c r="J58" s="3">
        <f t="shared" si="51"/>
        <v>98.618784530386748</v>
      </c>
      <c r="K58" s="4">
        <f t="shared" si="35"/>
        <v>184614.36464088398</v>
      </c>
      <c r="L58" s="4">
        <f t="shared" si="36"/>
        <v>28402.209944751383</v>
      </c>
      <c r="M58" s="7">
        <f t="shared" si="37"/>
        <v>0</v>
      </c>
      <c r="N58" s="7">
        <f t="shared" si="38"/>
        <v>0</v>
      </c>
      <c r="O58" s="7">
        <f t="shared" si="39"/>
        <v>0</v>
      </c>
      <c r="P58" s="7">
        <f t="shared" si="23"/>
        <v>0</v>
      </c>
      <c r="Q58" s="9">
        <f t="shared" si="40"/>
        <v>0</v>
      </c>
      <c r="R58" s="9">
        <f t="shared" si="41"/>
        <v>0</v>
      </c>
      <c r="S58" s="9">
        <f t="shared" si="42"/>
        <v>0</v>
      </c>
      <c r="T58" s="1">
        <f t="shared" si="43"/>
        <v>0</v>
      </c>
      <c r="U58" s="9">
        <f t="shared" si="44"/>
        <v>0</v>
      </c>
      <c r="V58" s="9">
        <f t="shared" si="45"/>
        <v>0</v>
      </c>
      <c r="W58" s="1">
        <f t="shared" si="46"/>
        <v>0</v>
      </c>
      <c r="X58" s="9">
        <f t="shared" si="24"/>
        <v>0</v>
      </c>
      <c r="Y58" s="10">
        <f t="shared" si="25"/>
        <v>0</v>
      </c>
      <c r="Z58" s="10">
        <f t="shared" si="26"/>
        <v>0</v>
      </c>
      <c r="AA58" s="9">
        <f t="shared" si="27"/>
        <v>0</v>
      </c>
      <c r="AB58" s="47" t="e">
        <f t="shared" si="47"/>
        <v>#DIV/0!</v>
      </c>
      <c r="AC58" s="7">
        <f t="shared" si="48"/>
        <v>0</v>
      </c>
      <c r="AD58" s="44">
        <f t="shared" si="49"/>
        <v>0</v>
      </c>
      <c r="AE58" s="44">
        <f t="shared" si="50"/>
        <v>0</v>
      </c>
      <c r="AF58" s="44">
        <f t="shared" si="28"/>
        <v>0</v>
      </c>
      <c r="AG58" s="44">
        <f>'1 Krautuve'!AG58</f>
        <v>0</v>
      </c>
      <c r="AH58" s="61"/>
      <c r="AJ58" s="61"/>
      <c r="AK58" s="61"/>
      <c r="AL58" s="61"/>
      <c r="AM58" s="61"/>
    </row>
    <row r="59" spans="2:39" s="2" customFormat="1" x14ac:dyDescent="0.25">
      <c r="B59" s="26" t="s">
        <v>42</v>
      </c>
      <c r="C59" s="6">
        <v>200</v>
      </c>
      <c r="D59" s="25">
        <f t="shared" si="30"/>
        <v>200</v>
      </c>
      <c r="E59" s="25">
        <f t="shared" si="31"/>
        <v>367</v>
      </c>
      <c r="F59" s="2">
        <f t="shared" si="32"/>
        <v>1.6212534059945505</v>
      </c>
      <c r="G59" s="3">
        <f t="shared" si="33"/>
        <v>324.25068119891012</v>
      </c>
      <c r="H59" s="3">
        <f t="shared" si="34"/>
        <v>48.637602179836513</v>
      </c>
      <c r="I59" s="3">
        <f t="shared" si="21"/>
        <v>648.50136239782023</v>
      </c>
      <c r="J59" s="3">
        <f t="shared" si="51"/>
        <v>97.275204359673026</v>
      </c>
      <c r="K59" s="4">
        <f t="shared" si="35"/>
        <v>186768.39237057223</v>
      </c>
      <c r="L59" s="4">
        <f t="shared" si="36"/>
        <v>28015.258855585831</v>
      </c>
      <c r="M59" s="7">
        <f t="shared" si="37"/>
        <v>0</v>
      </c>
      <c r="N59" s="7">
        <f t="shared" si="38"/>
        <v>0</v>
      </c>
      <c r="O59" s="7">
        <f t="shared" si="39"/>
        <v>0</v>
      </c>
      <c r="P59" s="7">
        <f t="shared" si="23"/>
        <v>0</v>
      </c>
      <c r="Q59" s="9">
        <f t="shared" si="40"/>
        <v>0</v>
      </c>
      <c r="R59" s="9">
        <f t="shared" si="41"/>
        <v>0</v>
      </c>
      <c r="S59" s="9">
        <f t="shared" si="42"/>
        <v>0</v>
      </c>
      <c r="T59" s="1">
        <f t="shared" si="43"/>
        <v>0</v>
      </c>
      <c r="U59" s="9">
        <f t="shared" si="44"/>
        <v>0</v>
      </c>
      <c r="V59" s="9">
        <f t="shared" si="45"/>
        <v>0</v>
      </c>
      <c r="W59" s="1">
        <f t="shared" si="46"/>
        <v>0</v>
      </c>
      <c r="X59" s="9">
        <f t="shared" si="24"/>
        <v>0</v>
      </c>
      <c r="Y59" s="10">
        <f t="shared" si="25"/>
        <v>0</v>
      </c>
      <c r="Z59" s="10">
        <f t="shared" si="26"/>
        <v>0</v>
      </c>
      <c r="AA59" s="9">
        <f t="shared" si="27"/>
        <v>0</v>
      </c>
      <c r="AB59" s="47" t="e">
        <f t="shared" si="47"/>
        <v>#DIV/0!</v>
      </c>
      <c r="AC59" s="7">
        <f t="shared" si="48"/>
        <v>0</v>
      </c>
      <c r="AD59" s="44">
        <f t="shared" si="49"/>
        <v>0</v>
      </c>
      <c r="AE59" s="44">
        <f t="shared" si="50"/>
        <v>0</v>
      </c>
      <c r="AF59" s="44">
        <f t="shared" si="28"/>
        <v>0</v>
      </c>
      <c r="AG59" s="44">
        <f>'1 Krautuve'!AG59</f>
        <v>0</v>
      </c>
      <c r="AH59" s="61"/>
      <c r="AJ59" s="61"/>
      <c r="AK59" s="61"/>
      <c r="AL59" s="61"/>
      <c r="AM59" s="61"/>
    </row>
    <row r="60" spans="2:39" s="2" customFormat="1" x14ac:dyDescent="0.25">
      <c r="B60" s="26" t="s">
        <v>43</v>
      </c>
      <c r="C60" s="6">
        <v>205</v>
      </c>
      <c r="D60" s="25">
        <f t="shared" si="30"/>
        <v>204.99999999999997</v>
      </c>
      <c r="E60" s="25">
        <f t="shared" si="31"/>
        <v>372</v>
      </c>
      <c r="F60" s="2">
        <f t="shared" si="32"/>
        <v>1.5994623655913978</v>
      </c>
      <c r="G60" s="3">
        <f t="shared" si="33"/>
        <v>327.88978494623655</v>
      </c>
      <c r="H60" s="3">
        <f t="shared" si="34"/>
        <v>47.983870967741936</v>
      </c>
      <c r="I60" s="3">
        <f t="shared" si="21"/>
        <v>655.77956989247309</v>
      </c>
      <c r="J60" s="3">
        <f t="shared" si="51"/>
        <v>95.967741935483872</v>
      </c>
      <c r="K60" s="4">
        <f t="shared" si="35"/>
        <v>188864.51612903224</v>
      </c>
      <c r="L60" s="4">
        <f t="shared" si="36"/>
        <v>27638.709677419356</v>
      </c>
      <c r="M60" s="7">
        <f t="shared" si="37"/>
        <v>0</v>
      </c>
      <c r="N60" s="7">
        <f t="shared" si="38"/>
        <v>0</v>
      </c>
      <c r="O60" s="7">
        <f t="shared" si="39"/>
        <v>0</v>
      </c>
      <c r="P60" s="7">
        <f t="shared" si="23"/>
        <v>0</v>
      </c>
      <c r="Q60" s="9">
        <f t="shared" si="40"/>
        <v>0</v>
      </c>
      <c r="R60" s="9">
        <f t="shared" si="41"/>
        <v>0</v>
      </c>
      <c r="S60" s="9">
        <f t="shared" si="42"/>
        <v>0</v>
      </c>
      <c r="T60" s="1">
        <f t="shared" si="43"/>
        <v>0</v>
      </c>
      <c r="U60" s="9">
        <f t="shared" si="44"/>
        <v>0</v>
      </c>
      <c r="V60" s="9">
        <f t="shared" si="45"/>
        <v>0</v>
      </c>
      <c r="W60" s="1">
        <f t="shared" si="46"/>
        <v>0</v>
      </c>
      <c r="X60" s="9">
        <f t="shared" si="24"/>
        <v>0</v>
      </c>
      <c r="Y60" s="10">
        <f t="shared" si="25"/>
        <v>0</v>
      </c>
      <c r="Z60" s="10">
        <f t="shared" si="26"/>
        <v>0</v>
      </c>
      <c r="AA60" s="9">
        <f t="shared" si="27"/>
        <v>0</v>
      </c>
      <c r="AB60" s="47" t="e">
        <f t="shared" si="47"/>
        <v>#DIV/0!</v>
      </c>
      <c r="AC60" s="7">
        <f t="shared" si="48"/>
        <v>0</v>
      </c>
      <c r="AD60" s="44">
        <f t="shared" si="49"/>
        <v>0</v>
      </c>
      <c r="AE60" s="44">
        <f t="shared" si="50"/>
        <v>0</v>
      </c>
      <c r="AF60" s="44">
        <f t="shared" si="28"/>
        <v>0</v>
      </c>
      <c r="AG60" s="44">
        <f>'1 Krautuve'!AG60</f>
        <v>0</v>
      </c>
      <c r="AH60" s="61"/>
      <c r="AJ60" s="61"/>
      <c r="AK60" s="61"/>
      <c r="AL60" s="61"/>
      <c r="AM60" s="61"/>
    </row>
    <row r="61" spans="2:39" s="2" customFormat="1" x14ac:dyDescent="0.25">
      <c r="B61" s="26" t="s">
        <v>44</v>
      </c>
      <c r="C61" s="6">
        <v>210</v>
      </c>
      <c r="D61" s="25">
        <f t="shared" si="30"/>
        <v>210</v>
      </c>
      <c r="E61" s="25">
        <f t="shared" si="31"/>
        <v>377</v>
      </c>
      <c r="F61" s="2">
        <f t="shared" si="32"/>
        <v>1.5782493368700266</v>
      </c>
      <c r="G61" s="3">
        <f t="shared" si="33"/>
        <v>331.43236074270555</v>
      </c>
      <c r="H61" s="3">
        <f t="shared" si="34"/>
        <v>47.347480106100797</v>
      </c>
      <c r="I61" s="3">
        <f t="shared" si="21"/>
        <v>662.86472148541111</v>
      </c>
      <c r="J61" s="3">
        <f t="shared" si="51"/>
        <v>94.694960212201593</v>
      </c>
      <c r="K61" s="4">
        <f t="shared" si="35"/>
        <v>190905.03978779839</v>
      </c>
      <c r="L61" s="4">
        <f t="shared" si="36"/>
        <v>27272.14854111406</v>
      </c>
      <c r="M61" s="7">
        <f t="shared" si="37"/>
        <v>0</v>
      </c>
      <c r="N61" s="7">
        <f t="shared" si="38"/>
        <v>0</v>
      </c>
      <c r="O61" s="7">
        <f t="shared" si="39"/>
        <v>0</v>
      </c>
      <c r="P61" s="7">
        <f t="shared" si="23"/>
        <v>0</v>
      </c>
      <c r="Q61" s="9">
        <f t="shared" si="40"/>
        <v>0</v>
      </c>
      <c r="R61" s="9">
        <f t="shared" si="41"/>
        <v>0</v>
      </c>
      <c r="S61" s="9">
        <f t="shared" si="42"/>
        <v>0</v>
      </c>
      <c r="T61" s="1">
        <f t="shared" si="43"/>
        <v>0</v>
      </c>
      <c r="U61" s="9">
        <f t="shared" si="44"/>
        <v>0</v>
      </c>
      <c r="V61" s="9">
        <f t="shared" si="45"/>
        <v>0</v>
      </c>
      <c r="W61" s="1">
        <f t="shared" si="46"/>
        <v>0</v>
      </c>
      <c r="X61" s="9">
        <f t="shared" si="24"/>
        <v>0</v>
      </c>
      <c r="Y61" s="10">
        <f t="shared" si="25"/>
        <v>0</v>
      </c>
      <c r="Z61" s="10">
        <f t="shared" si="26"/>
        <v>0</v>
      </c>
      <c r="AA61" s="9">
        <f t="shared" si="27"/>
        <v>0</v>
      </c>
      <c r="AB61" s="47" t="e">
        <f t="shared" si="47"/>
        <v>#DIV/0!</v>
      </c>
      <c r="AC61" s="7">
        <f t="shared" si="48"/>
        <v>0</v>
      </c>
      <c r="AD61" s="44">
        <f t="shared" si="49"/>
        <v>0</v>
      </c>
      <c r="AE61" s="44">
        <f t="shared" si="50"/>
        <v>0</v>
      </c>
      <c r="AF61" s="44">
        <f t="shared" si="28"/>
        <v>0</v>
      </c>
      <c r="AG61" s="44">
        <f>'1 Krautuve'!AG61</f>
        <v>0</v>
      </c>
      <c r="AH61" s="61"/>
      <c r="AJ61" s="61"/>
      <c r="AK61" s="61"/>
      <c r="AL61" s="61"/>
      <c r="AM61" s="61"/>
    </row>
    <row r="62" spans="2:39" s="2" customFormat="1" x14ac:dyDescent="0.25">
      <c r="B62" s="26" t="s">
        <v>45</v>
      </c>
      <c r="C62" s="6">
        <v>215</v>
      </c>
      <c r="D62" s="25">
        <f t="shared" si="30"/>
        <v>215</v>
      </c>
      <c r="E62" s="25">
        <f t="shared" si="31"/>
        <v>382</v>
      </c>
      <c r="F62" s="2">
        <f t="shared" si="32"/>
        <v>1.5575916230366491</v>
      </c>
      <c r="G62" s="3">
        <f t="shared" si="33"/>
        <v>334.88219895287955</v>
      </c>
      <c r="H62" s="3">
        <f t="shared" si="34"/>
        <v>46.727748691099471</v>
      </c>
      <c r="I62" s="3">
        <f t="shared" si="21"/>
        <v>669.7643979057591</v>
      </c>
      <c r="J62" s="3">
        <f t="shared" si="51"/>
        <v>93.455497382198942</v>
      </c>
      <c r="K62" s="4">
        <f t="shared" si="35"/>
        <v>192892.14659685863</v>
      </c>
      <c r="L62" s="4">
        <f t="shared" si="36"/>
        <v>26915.183246073295</v>
      </c>
      <c r="M62" s="7">
        <f t="shared" si="37"/>
        <v>0</v>
      </c>
      <c r="N62" s="7">
        <f t="shared" si="38"/>
        <v>0</v>
      </c>
      <c r="O62" s="7">
        <f t="shared" si="39"/>
        <v>0</v>
      </c>
      <c r="P62" s="7">
        <f t="shared" si="23"/>
        <v>0</v>
      </c>
      <c r="Q62" s="9">
        <f t="shared" si="40"/>
        <v>0</v>
      </c>
      <c r="R62" s="9">
        <f t="shared" si="41"/>
        <v>0</v>
      </c>
      <c r="S62" s="9">
        <f t="shared" si="42"/>
        <v>0</v>
      </c>
      <c r="T62" s="1">
        <f t="shared" si="43"/>
        <v>0</v>
      </c>
      <c r="U62" s="9">
        <f t="shared" si="44"/>
        <v>0</v>
      </c>
      <c r="V62" s="9">
        <f t="shared" si="45"/>
        <v>0</v>
      </c>
      <c r="W62" s="1">
        <f t="shared" si="46"/>
        <v>0</v>
      </c>
      <c r="X62" s="9">
        <f t="shared" si="24"/>
        <v>0</v>
      </c>
      <c r="Y62" s="10">
        <f t="shared" si="25"/>
        <v>0</v>
      </c>
      <c r="Z62" s="10">
        <f t="shared" si="26"/>
        <v>0</v>
      </c>
      <c r="AA62" s="9">
        <f t="shared" si="27"/>
        <v>0</v>
      </c>
      <c r="AB62" s="47" t="e">
        <f t="shared" si="47"/>
        <v>#DIV/0!</v>
      </c>
      <c r="AC62" s="7">
        <f t="shared" si="48"/>
        <v>0</v>
      </c>
      <c r="AD62" s="44">
        <f t="shared" si="49"/>
        <v>0</v>
      </c>
      <c r="AE62" s="44">
        <f t="shared" si="50"/>
        <v>0</v>
      </c>
      <c r="AF62" s="44">
        <f t="shared" si="28"/>
        <v>0</v>
      </c>
      <c r="AG62" s="44">
        <f>'1 Krautuve'!AG62</f>
        <v>0</v>
      </c>
      <c r="AH62" s="61"/>
      <c r="AJ62" s="61"/>
      <c r="AK62" s="61"/>
      <c r="AL62" s="61"/>
      <c r="AM62" s="61"/>
    </row>
    <row r="63" spans="2:39" s="2" customFormat="1" x14ac:dyDescent="0.25">
      <c r="B63" s="26" t="s">
        <v>46</v>
      </c>
      <c r="C63" s="6">
        <v>220</v>
      </c>
      <c r="D63" s="25">
        <f t="shared" si="30"/>
        <v>219.99999999999997</v>
      </c>
      <c r="E63" s="25">
        <f t="shared" si="31"/>
        <v>387</v>
      </c>
      <c r="F63" s="2">
        <f t="shared" si="32"/>
        <v>1.5374677002583979</v>
      </c>
      <c r="G63" s="3">
        <f t="shared" si="33"/>
        <v>338.24289405684755</v>
      </c>
      <c r="H63" s="3">
        <f t="shared" si="34"/>
        <v>46.124031007751938</v>
      </c>
      <c r="I63" s="3">
        <f t="shared" si="21"/>
        <v>676.48578811369509</v>
      </c>
      <c r="J63" s="3">
        <f t="shared" si="51"/>
        <v>92.248062015503876</v>
      </c>
      <c r="K63" s="4">
        <f t="shared" si="35"/>
        <v>194827.90697674418</v>
      </c>
      <c r="L63" s="4">
        <f t="shared" si="36"/>
        <v>26567.441860465115</v>
      </c>
      <c r="M63" s="7">
        <f t="shared" si="37"/>
        <v>0</v>
      </c>
      <c r="N63" s="7">
        <f t="shared" si="38"/>
        <v>0</v>
      </c>
      <c r="O63" s="7">
        <f t="shared" si="39"/>
        <v>0</v>
      </c>
      <c r="P63" s="7">
        <f t="shared" si="23"/>
        <v>0</v>
      </c>
      <c r="Q63" s="9">
        <f t="shared" si="40"/>
        <v>0</v>
      </c>
      <c r="R63" s="9">
        <f t="shared" si="41"/>
        <v>0</v>
      </c>
      <c r="S63" s="9">
        <f t="shared" si="42"/>
        <v>0</v>
      </c>
      <c r="T63" s="1">
        <f t="shared" si="43"/>
        <v>0</v>
      </c>
      <c r="U63" s="9">
        <f t="shared" si="44"/>
        <v>0</v>
      </c>
      <c r="V63" s="9">
        <f t="shared" si="45"/>
        <v>0</v>
      </c>
      <c r="W63" s="1">
        <f t="shared" si="46"/>
        <v>0</v>
      </c>
      <c r="X63" s="9">
        <f t="shared" si="24"/>
        <v>0</v>
      </c>
      <c r="Y63" s="10">
        <f t="shared" si="25"/>
        <v>0</v>
      </c>
      <c r="Z63" s="10">
        <f t="shared" si="26"/>
        <v>0</v>
      </c>
      <c r="AA63" s="9">
        <f t="shared" si="27"/>
        <v>0</v>
      </c>
      <c r="AB63" s="47" t="e">
        <f t="shared" si="47"/>
        <v>#DIV/0!</v>
      </c>
      <c r="AC63" s="7">
        <f t="shared" si="48"/>
        <v>0</v>
      </c>
      <c r="AD63" s="44">
        <f t="shared" si="49"/>
        <v>0</v>
      </c>
      <c r="AE63" s="44">
        <f t="shared" si="50"/>
        <v>0</v>
      </c>
      <c r="AF63" s="44">
        <f t="shared" si="28"/>
        <v>0</v>
      </c>
      <c r="AG63" s="44">
        <f>'1 Krautuve'!AG63</f>
        <v>0</v>
      </c>
      <c r="AH63" s="61"/>
      <c r="AJ63" s="61"/>
      <c r="AK63" s="61"/>
      <c r="AL63" s="61"/>
      <c r="AM63" s="61"/>
    </row>
    <row r="64" spans="2:39" s="2" customFormat="1" x14ac:dyDescent="0.25">
      <c r="B64" s="26" t="s">
        <v>47</v>
      </c>
      <c r="C64" s="6">
        <v>225</v>
      </c>
      <c r="D64" s="25">
        <f t="shared" si="30"/>
        <v>225</v>
      </c>
      <c r="E64" s="25">
        <f t="shared" si="31"/>
        <v>392</v>
      </c>
      <c r="F64" s="2">
        <f t="shared" si="32"/>
        <v>1.5178571428571428</v>
      </c>
      <c r="G64" s="3">
        <f t="shared" si="33"/>
        <v>341.51785714285711</v>
      </c>
      <c r="H64" s="3">
        <f t="shared" si="34"/>
        <v>45.535714285714285</v>
      </c>
      <c r="I64" s="3">
        <f t="shared" si="21"/>
        <v>683.03571428571422</v>
      </c>
      <c r="J64" s="3">
        <f t="shared" si="51"/>
        <v>91.071428571428569</v>
      </c>
      <c r="K64" s="4">
        <f t="shared" si="35"/>
        <v>196714.28571428568</v>
      </c>
      <c r="L64" s="4">
        <f t="shared" si="36"/>
        <v>26228.571428571428</v>
      </c>
      <c r="M64" s="7">
        <f t="shared" si="37"/>
        <v>0</v>
      </c>
      <c r="N64" s="7">
        <f t="shared" si="38"/>
        <v>0</v>
      </c>
      <c r="O64" s="7">
        <f t="shared" si="39"/>
        <v>0</v>
      </c>
      <c r="P64" s="7">
        <f t="shared" si="23"/>
        <v>0</v>
      </c>
      <c r="Q64" s="9">
        <f t="shared" si="40"/>
        <v>0</v>
      </c>
      <c r="R64" s="9">
        <f t="shared" si="41"/>
        <v>0</v>
      </c>
      <c r="S64" s="9">
        <f t="shared" si="42"/>
        <v>0</v>
      </c>
      <c r="T64" s="1">
        <f t="shared" si="43"/>
        <v>0</v>
      </c>
      <c r="U64" s="9">
        <f t="shared" si="44"/>
        <v>0</v>
      </c>
      <c r="V64" s="9">
        <f t="shared" si="45"/>
        <v>0</v>
      </c>
      <c r="W64" s="1">
        <f t="shared" si="46"/>
        <v>0</v>
      </c>
      <c r="X64" s="9">
        <f t="shared" si="24"/>
        <v>0</v>
      </c>
      <c r="Y64" s="10">
        <f t="shared" si="25"/>
        <v>0</v>
      </c>
      <c r="Z64" s="10">
        <f t="shared" si="26"/>
        <v>0</v>
      </c>
      <c r="AA64" s="9">
        <f t="shared" si="27"/>
        <v>0</v>
      </c>
      <c r="AB64" s="47" t="e">
        <f t="shared" si="47"/>
        <v>#DIV/0!</v>
      </c>
      <c r="AC64" s="7">
        <f t="shared" si="48"/>
        <v>0</v>
      </c>
      <c r="AD64" s="44">
        <f t="shared" si="49"/>
        <v>0</v>
      </c>
      <c r="AE64" s="44">
        <f t="shared" si="50"/>
        <v>0</v>
      </c>
      <c r="AF64" s="44">
        <f t="shared" si="28"/>
        <v>0</v>
      </c>
      <c r="AG64" s="44">
        <f>'1 Krautuve'!AG64</f>
        <v>0</v>
      </c>
      <c r="AH64" s="61"/>
      <c r="AJ64" s="61"/>
      <c r="AK64" s="61"/>
      <c r="AL64" s="61"/>
      <c r="AM64" s="61"/>
    </row>
    <row r="65" spans="2:39" s="2" customFormat="1" x14ac:dyDescent="0.25">
      <c r="B65" s="26" t="s">
        <v>48</v>
      </c>
      <c r="C65" s="6">
        <v>230</v>
      </c>
      <c r="D65" s="25">
        <f t="shared" si="30"/>
        <v>230</v>
      </c>
      <c r="E65" s="25">
        <f t="shared" si="31"/>
        <v>397</v>
      </c>
      <c r="F65" s="2">
        <f t="shared" si="32"/>
        <v>1.4987405541561714</v>
      </c>
      <c r="G65" s="3">
        <f t="shared" si="33"/>
        <v>344.71032745591941</v>
      </c>
      <c r="H65" s="3">
        <f t="shared" si="34"/>
        <v>44.962216624685141</v>
      </c>
      <c r="I65" s="3">
        <f t="shared" si="21"/>
        <v>689.42065491183882</v>
      </c>
      <c r="J65" s="3">
        <f t="shared" si="51"/>
        <v>89.924433249370281</v>
      </c>
      <c r="K65" s="4">
        <f t="shared" si="35"/>
        <v>198553.14861460958</v>
      </c>
      <c r="L65" s="4">
        <f t="shared" si="36"/>
        <v>25898.236775818641</v>
      </c>
      <c r="M65" s="7">
        <f t="shared" si="37"/>
        <v>0</v>
      </c>
      <c r="N65" s="7">
        <f t="shared" si="38"/>
        <v>0</v>
      </c>
      <c r="O65" s="7">
        <f t="shared" si="39"/>
        <v>0</v>
      </c>
      <c r="P65" s="7">
        <f t="shared" si="23"/>
        <v>0</v>
      </c>
      <c r="Q65" s="9">
        <f t="shared" si="40"/>
        <v>0</v>
      </c>
      <c r="R65" s="9">
        <f t="shared" si="41"/>
        <v>0</v>
      </c>
      <c r="S65" s="9">
        <f t="shared" si="42"/>
        <v>0</v>
      </c>
      <c r="T65" s="1">
        <f t="shared" si="43"/>
        <v>0</v>
      </c>
      <c r="U65" s="9">
        <f t="shared" si="44"/>
        <v>0</v>
      </c>
      <c r="V65" s="9">
        <f t="shared" si="45"/>
        <v>0</v>
      </c>
      <c r="W65" s="1">
        <f t="shared" si="46"/>
        <v>0</v>
      </c>
      <c r="X65" s="9">
        <f t="shared" si="24"/>
        <v>0</v>
      </c>
      <c r="Y65" s="10">
        <f t="shared" si="25"/>
        <v>0</v>
      </c>
      <c r="Z65" s="10">
        <f t="shared" si="26"/>
        <v>0</v>
      </c>
      <c r="AA65" s="9">
        <f t="shared" si="27"/>
        <v>0</v>
      </c>
      <c r="AB65" s="47" t="e">
        <f t="shared" si="47"/>
        <v>#DIV/0!</v>
      </c>
      <c r="AC65" s="7">
        <f t="shared" si="48"/>
        <v>0</v>
      </c>
      <c r="AD65" s="44">
        <f t="shared" si="49"/>
        <v>0</v>
      </c>
      <c r="AE65" s="44">
        <f t="shared" si="50"/>
        <v>0</v>
      </c>
      <c r="AF65" s="44">
        <f t="shared" si="28"/>
        <v>0</v>
      </c>
      <c r="AG65" s="44">
        <f>'1 Krautuve'!AG65</f>
        <v>0</v>
      </c>
      <c r="AH65" s="61"/>
      <c r="AJ65" s="61"/>
      <c r="AK65" s="61"/>
      <c r="AL65" s="61"/>
      <c r="AM65" s="61"/>
    </row>
    <row r="66" spans="2:39" s="2" customFormat="1" x14ac:dyDescent="0.25">
      <c r="B66" s="26" t="s">
        <v>49</v>
      </c>
      <c r="C66" s="6">
        <v>235</v>
      </c>
      <c r="D66" s="25">
        <f t="shared" ref="D66:D97" si="52">60/(1/(C66/$D$6))</f>
        <v>234.99999999999997</v>
      </c>
      <c r="E66" s="25">
        <f t="shared" si="31"/>
        <v>402</v>
      </c>
      <c r="F66" s="2">
        <f t="shared" si="32"/>
        <v>1.4800995024875623</v>
      </c>
      <c r="G66" s="3">
        <f t="shared" si="33"/>
        <v>347.82338308457713</v>
      </c>
      <c r="H66" s="3">
        <f t="shared" si="34"/>
        <v>44.402985074626869</v>
      </c>
      <c r="I66" s="3">
        <f t="shared" si="21"/>
        <v>695.64676616915426</v>
      </c>
      <c r="J66" s="3">
        <f t="shared" si="51"/>
        <v>88.805970149253739</v>
      </c>
      <c r="K66" s="4">
        <f t="shared" si="35"/>
        <v>200346.26865671642</v>
      </c>
      <c r="L66" s="4">
        <f t="shared" si="36"/>
        <v>25576.119402985078</v>
      </c>
      <c r="M66" s="7">
        <f t="shared" si="37"/>
        <v>0</v>
      </c>
      <c r="N66" s="7">
        <f t="shared" si="38"/>
        <v>0</v>
      </c>
      <c r="O66" s="7">
        <f t="shared" si="39"/>
        <v>0</v>
      </c>
      <c r="P66" s="7">
        <f t="shared" si="23"/>
        <v>0</v>
      </c>
      <c r="Q66" s="9">
        <f t="shared" si="40"/>
        <v>0</v>
      </c>
      <c r="R66" s="9">
        <f t="shared" si="41"/>
        <v>0</v>
      </c>
      <c r="S66" s="9">
        <f t="shared" si="42"/>
        <v>0</v>
      </c>
      <c r="T66" s="1">
        <f t="shared" si="43"/>
        <v>0</v>
      </c>
      <c r="U66" s="9">
        <f t="shared" si="44"/>
        <v>0</v>
      </c>
      <c r="V66" s="9">
        <f t="shared" si="45"/>
        <v>0</v>
      </c>
      <c r="W66" s="1">
        <f t="shared" si="46"/>
        <v>0</v>
      </c>
      <c r="X66" s="9">
        <f t="shared" si="24"/>
        <v>0</v>
      </c>
      <c r="Y66" s="10">
        <f t="shared" si="25"/>
        <v>0</v>
      </c>
      <c r="Z66" s="10">
        <f t="shared" si="26"/>
        <v>0</v>
      </c>
      <c r="AA66" s="9">
        <f t="shared" si="27"/>
        <v>0</v>
      </c>
      <c r="AB66" s="47" t="e">
        <f t="shared" si="47"/>
        <v>#DIV/0!</v>
      </c>
      <c r="AC66" s="7">
        <f t="shared" si="48"/>
        <v>0</v>
      </c>
      <c r="AD66" s="44">
        <f t="shared" si="49"/>
        <v>0</v>
      </c>
      <c r="AE66" s="44">
        <f t="shared" si="50"/>
        <v>0</v>
      </c>
      <c r="AF66" s="44">
        <f t="shared" si="28"/>
        <v>0</v>
      </c>
      <c r="AG66" s="44">
        <f>'1 Krautuve'!AG66</f>
        <v>0</v>
      </c>
      <c r="AH66" s="61"/>
      <c r="AJ66" s="61"/>
      <c r="AK66" s="61"/>
      <c r="AL66" s="61"/>
      <c r="AM66" s="61"/>
    </row>
    <row r="67" spans="2:39" s="2" customFormat="1" x14ac:dyDescent="0.25">
      <c r="B67" s="26" t="s">
        <v>50</v>
      </c>
      <c r="C67" s="6">
        <v>240</v>
      </c>
      <c r="D67" s="25">
        <f t="shared" si="52"/>
        <v>240</v>
      </c>
      <c r="E67" s="25">
        <f t="shared" si="31"/>
        <v>407</v>
      </c>
      <c r="F67" s="2">
        <f t="shared" si="32"/>
        <v>1.461916461916462</v>
      </c>
      <c r="G67" s="3">
        <f t="shared" si="33"/>
        <v>350.85995085995086</v>
      </c>
      <c r="H67" s="3">
        <f t="shared" si="34"/>
        <v>43.857493857493857</v>
      </c>
      <c r="I67" s="3">
        <f t="shared" si="21"/>
        <v>701.71990171990171</v>
      </c>
      <c r="J67" s="3">
        <f t="shared" si="51"/>
        <v>87.714987714987714</v>
      </c>
      <c r="K67" s="4">
        <f t="shared" si="35"/>
        <v>202095.3316953317</v>
      </c>
      <c r="L67" s="4">
        <f t="shared" si="36"/>
        <v>25261.916461916462</v>
      </c>
      <c r="M67" s="7">
        <f t="shared" si="37"/>
        <v>0</v>
      </c>
      <c r="N67" s="7">
        <f t="shared" si="38"/>
        <v>0</v>
      </c>
      <c r="O67" s="7">
        <f t="shared" si="39"/>
        <v>0</v>
      </c>
      <c r="P67" s="7">
        <f t="shared" si="23"/>
        <v>0</v>
      </c>
      <c r="Q67" s="9">
        <f t="shared" si="40"/>
        <v>0</v>
      </c>
      <c r="R67" s="9">
        <f t="shared" si="41"/>
        <v>0</v>
      </c>
      <c r="S67" s="9">
        <f t="shared" si="42"/>
        <v>0</v>
      </c>
      <c r="T67" s="1">
        <f t="shared" si="43"/>
        <v>0</v>
      </c>
      <c r="U67" s="9">
        <f t="shared" si="44"/>
        <v>0</v>
      </c>
      <c r="V67" s="9">
        <f t="shared" si="45"/>
        <v>0</v>
      </c>
      <c r="W67" s="1">
        <f t="shared" si="46"/>
        <v>0</v>
      </c>
      <c r="X67" s="9">
        <f t="shared" si="24"/>
        <v>0</v>
      </c>
      <c r="Y67" s="10">
        <f t="shared" si="25"/>
        <v>0</v>
      </c>
      <c r="Z67" s="10">
        <f t="shared" si="26"/>
        <v>0</v>
      </c>
      <c r="AA67" s="9">
        <f t="shared" si="27"/>
        <v>0</v>
      </c>
      <c r="AB67" s="47" t="e">
        <f t="shared" si="47"/>
        <v>#DIV/0!</v>
      </c>
      <c r="AC67" s="7">
        <f t="shared" si="48"/>
        <v>0</v>
      </c>
      <c r="AD67" s="44">
        <f t="shared" si="49"/>
        <v>0</v>
      </c>
      <c r="AE67" s="44">
        <f t="shared" si="50"/>
        <v>0</v>
      </c>
      <c r="AF67" s="44">
        <f t="shared" si="28"/>
        <v>0</v>
      </c>
      <c r="AG67" s="44">
        <f>'1 Krautuve'!AG67</f>
        <v>0</v>
      </c>
      <c r="AH67" s="61"/>
      <c r="AJ67" s="61"/>
      <c r="AK67" s="61"/>
      <c r="AL67" s="61"/>
      <c r="AM67" s="61"/>
    </row>
    <row r="68" spans="2:39" s="2" customFormat="1" x14ac:dyDescent="0.25">
      <c r="B68" s="26" t="s">
        <v>51</v>
      </c>
      <c r="C68" s="6">
        <v>245</v>
      </c>
      <c r="D68" s="25">
        <f t="shared" si="52"/>
        <v>244.99999999999997</v>
      </c>
      <c r="E68" s="25">
        <f t="shared" si="31"/>
        <v>412</v>
      </c>
      <c r="F68" s="2">
        <f t="shared" si="32"/>
        <v>1.4441747572815533</v>
      </c>
      <c r="G68" s="3">
        <f t="shared" si="33"/>
        <v>353.82281553398059</v>
      </c>
      <c r="H68" s="3">
        <f t="shared" si="34"/>
        <v>43.325242718446603</v>
      </c>
      <c r="I68" s="3">
        <f t="shared" si="21"/>
        <v>707.64563106796118</v>
      </c>
      <c r="J68" s="3">
        <f t="shared" si="51"/>
        <v>86.650485436893206</v>
      </c>
      <c r="K68" s="4">
        <f t="shared" si="35"/>
        <v>203801.94174757283</v>
      </c>
      <c r="L68" s="4">
        <f t="shared" si="36"/>
        <v>24955.339805825242</v>
      </c>
      <c r="M68" s="7">
        <f t="shared" si="37"/>
        <v>0</v>
      </c>
      <c r="N68" s="7">
        <f t="shared" si="38"/>
        <v>0</v>
      </c>
      <c r="O68" s="7">
        <f t="shared" si="39"/>
        <v>0</v>
      </c>
      <c r="P68" s="7">
        <f t="shared" si="23"/>
        <v>0</v>
      </c>
      <c r="Q68" s="9">
        <f t="shared" si="40"/>
        <v>0</v>
      </c>
      <c r="R68" s="9">
        <f t="shared" si="41"/>
        <v>0</v>
      </c>
      <c r="S68" s="9">
        <f t="shared" si="42"/>
        <v>0</v>
      </c>
      <c r="T68" s="1">
        <f t="shared" si="43"/>
        <v>0</v>
      </c>
      <c r="U68" s="9">
        <f t="shared" si="44"/>
        <v>0</v>
      </c>
      <c r="V68" s="9">
        <f t="shared" si="45"/>
        <v>0</v>
      </c>
      <c r="W68" s="1">
        <f t="shared" si="46"/>
        <v>0</v>
      </c>
      <c r="X68" s="9">
        <f t="shared" si="24"/>
        <v>0</v>
      </c>
      <c r="Y68" s="10">
        <f t="shared" si="25"/>
        <v>0</v>
      </c>
      <c r="Z68" s="10">
        <f t="shared" si="26"/>
        <v>0</v>
      </c>
      <c r="AA68" s="9">
        <f t="shared" si="27"/>
        <v>0</v>
      </c>
      <c r="AB68" s="47" t="e">
        <f t="shared" si="47"/>
        <v>#DIV/0!</v>
      </c>
      <c r="AC68" s="7">
        <f t="shared" si="48"/>
        <v>0</v>
      </c>
      <c r="AD68" s="44">
        <f t="shared" si="49"/>
        <v>0</v>
      </c>
      <c r="AE68" s="44">
        <f t="shared" si="50"/>
        <v>0</v>
      </c>
      <c r="AF68" s="44">
        <f t="shared" si="28"/>
        <v>0</v>
      </c>
      <c r="AG68" s="44">
        <f>'1 Krautuve'!AG68</f>
        <v>0</v>
      </c>
      <c r="AH68" s="61"/>
      <c r="AJ68" s="61"/>
      <c r="AK68" s="61"/>
      <c r="AL68" s="61"/>
      <c r="AM68" s="61"/>
    </row>
    <row r="69" spans="2:39" s="2" customFormat="1" x14ac:dyDescent="0.25">
      <c r="B69" s="26" t="s">
        <v>52</v>
      </c>
      <c r="C69" s="6">
        <v>250</v>
      </c>
      <c r="D69" s="25">
        <f t="shared" si="52"/>
        <v>250</v>
      </c>
      <c r="E69" s="25">
        <f t="shared" si="31"/>
        <v>417</v>
      </c>
      <c r="F69" s="2">
        <f t="shared" si="32"/>
        <v>1.4268585131894485</v>
      </c>
      <c r="G69" s="3">
        <f t="shared" si="33"/>
        <v>356.71462829736214</v>
      </c>
      <c r="H69" s="3">
        <f t="shared" si="34"/>
        <v>42.805755395683455</v>
      </c>
      <c r="I69" s="3">
        <f t="shared" si="21"/>
        <v>713.42925659472428</v>
      </c>
      <c r="J69" s="3">
        <f t="shared" si="51"/>
        <v>85.611510791366911</v>
      </c>
      <c r="K69" s="4">
        <f t="shared" si="35"/>
        <v>205467.6258992806</v>
      </c>
      <c r="L69" s="4">
        <f t="shared" si="36"/>
        <v>24656.115107913669</v>
      </c>
      <c r="M69" s="7">
        <f t="shared" si="37"/>
        <v>0</v>
      </c>
      <c r="N69" s="7">
        <f t="shared" si="38"/>
        <v>0</v>
      </c>
      <c r="O69" s="7">
        <f t="shared" si="39"/>
        <v>0</v>
      </c>
      <c r="P69" s="7">
        <f t="shared" si="23"/>
        <v>0</v>
      </c>
      <c r="Q69" s="9">
        <f t="shared" si="40"/>
        <v>0</v>
      </c>
      <c r="R69" s="9">
        <f t="shared" si="41"/>
        <v>0</v>
      </c>
      <c r="S69" s="9">
        <f t="shared" si="42"/>
        <v>0</v>
      </c>
      <c r="T69" s="1">
        <f t="shared" si="43"/>
        <v>0</v>
      </c>
      <c r="U69" s="9">
        <f t="shared" si="44"/>
        <v>0</v>
      </c>
      <c r="V69" s="9">
        <f t="shared" si="45"/>
        <v>0</v>
      </c>
      <c r="W69" s="1">
        <f t="shared" si="46"/>
        <v>0</v>
      </c>
      <c r="X69" s="9">
        <f t="shared" si="24"/>
        <v>0</v>
      </c>
      <c r="Y69" s="10">
        <f t="shared" si="25"/>
        <v>0</v>
      </c>
      <c r="Z69" s="10">
        <f t="shared" si="26"/>
        <v>0</v>
      </c>
      <c r="AA69" s="9">
        <f t="shared" si="27"/>
        <v>0</v>
      </c>
      <c r="AB69" s="47" t="e">
        <f t="shared" si="47"/>
        <v>#DIV/0!</v>
      </c>
      <c r="AC69" s="7">
        <f t="shared" si="48"/>
        <v>0</v>
      </c>
      <c r="AD69" s="44">
        <f t="shared" si="49"/>
        <v>0</v>
      </c>
      <c r="AE69" s="44">
        <f t="shared" si="50"/>
        <v>0</v>
      </c>
      <c r="AF69" s="44">
        <f t="shared" si="28"/>
        <v>0</v>
      </c>
      <c r="AG69" s="44">
        <f>'1 Krautuve'!AG69</f>
        <v>0</v>
      </c>
      <c r="AH69" s="61"/>
      <c r="AJ69" s="61"/>
      <c r="AK69" s="61"/>
      <c r="AL69" s="61"/>
      <c r="AM69" s="61"/>
    </row>
    <row r="70" spans="2:39" s="2" customFormat="1" x14ac:dyDescent="0.25">
      <c r="B70" s="26" t="s">
        <v>53</v>
      </c>
      <c r="C70" s="6">
        <v>255</v>
      </c>
      <c r="D70" s="25">
        <f t="shared" si="52"/>
        <v>255</v>
      </c>
      <c r="E70" s="25">
        <f t="shared" si="31"/>
        <v>422</v>
      </c>
      <c r="F70" s="2">
        <f t="shared" si="32"/>
        <v>1.4099526066350712</v>
      </c>
      <c r="G70" s="3">
        <f t="shared" si="33"/>
        <v>359.53791469194317</v>
      </c>
      <c r="H70" s="3">
        <f t="shared" si="34"/>
        <v>42.298578199052137</v>
      </c>
      <c r="I70" s="3">
        <f t="shared" si="21"/>
        <v>719.07582938388634</v>
      </c>
      <c r="J70" s="3">
        <f t="shared" si="51"/>
        <v>84.597156398104275</v>
      </c>
      <c r="K70" s="4">
        <f t="shared" si="35"/>
        <v>207093.83886255926</v>
      </c>
      <c r="L70" s="4">
        <f t="shared" si="36"/>
        <v>24363.981042654032</v>
      </c>
      <c r="M70" s="7">
        <f t="shared" si="37"/>
        <v>0</v>
      </c>
      <c r="N70" s="7">
        <f t="shared" si="38"/>
        <v>0</v>
      </c>
      <c r="O70" s="7">
        <f t="shared" si="39"/>
        <v>0</v>
      </c>
      <c r="P70" s="7">
        <f t="shared" si="23"/>
        <v>0</v>
      </c>
      <c r="Q70" s="9">
        <f t="shared" si="40"/>
        <v>0</v>
      </c>
      <c r="R70" s="9">
        <f t="shared" si="41"/>
        <v>0</v>
      </c>
      <c r="S70" s="9">
        <f t="shared" si="42"/>
        <v>0</v>
      </c>
      <c r="T70" s="1">
        <f t="shared" si="43"/>
        <v>0</v>
      </c>
      <c r="U70" s="9">
        <f t="shared" si="44"/>
        <v>0</v>
      </c>
      <c r="V70" s="9">
        <f t="shared" si="45"/>
        <v>0</v>
      </c>
      <c r="W70" s="1">
        <f t="shared" si="46"/>
        <v>0</v>
      </c>
      <c r="X70" s="9">
        <f t="shared" si="24"/>
        <v>0</v>
      </c>
      <c r="Y70" s="10">
        <f t="shared" si="25"/>
        <v>0</v>
      </c>
      <c r="Z70" s="10">
        <f t="shared" si="26"/>
        <v>0</v>
      </c>
      <c r="AA70" s="9">
        <f t="shared" si="27"/>
        <v>0</v>
      </c>
      <c r="AB70" s="47" t="e">
        <f t="shared" si="47"/>
        <v>#DIV/0!</v>
      </c>
      <c r="AC70" s="7">
        <f t="shared" si="48"/>
        <v>0</v>
      </c>
      <c r="AD70" s="44">
        <f t="shared" si="49"/>
        <v>0</v>
      </c>
      <c r="AE70" s="44">
        <f t="shared" si="50"/>
        <v>0</v>
      </c>
      <c r="AF70" s="44">
        <f t="shared" si="28"/>
        <v>0</v>
      </c>
      <c r="AG70" s="44">
        <f>'1 Krautuve'!AG70</f>
        <v>0</v>
      </c>
      <c r="AH70" s="61"/>
      <c r="AJ70" s="61"/>
      <c r="AK70" s="61"/>
      <c r="AL70" s="61"/>
      <c r="AM70" s="61"/>
    </row>
    <row r="71" spans="2:39" s="2" customFormat="1" x14ac:dyDescent="0.25">
      <c r="B71" s="26" t="s">
        <v>54</v>
      </c>
      <c r="C71" s="6">
        <v>260</v>
      </c>
      <c r="D71" s="25">
        <f t="shared" si="52"/>
        <v>260</v>
      </c>
      <c r="E71" s="25">
        <f t="shared" si="31"/>
        <v>427</v>
      </c>
      <c r="F71" s="2">
        <f t="shared" si="32"/>
        <v>1.3934426229508197</v>
      </c>
      <c r="G71" s="3">
        <f t="shared" si="33"/>
        <v>362.29508196721309</v>
      </c>
      <c r="H71" s="3">
        <f t="shared" si="34"/>
        <v>41.803278688524593</v>
      </c>
      <c r="I71" s="3">
        <f t="shared" si="21"/>
        <v>724.59016393442619</v>
      </c>
      <c r="J71" s="3">
        <f t="shared" si="51"/>
        <v>83.606557377049185</v>
      </c>
      <c r="K71" s="4">
        <f t="shared" si="35"/>
        <v>208681.96721311475</v>
      </c>
      <c r="L71" s="4">
        <f t="shared" si="36"/>
        <v>24078.688524590165</v>
      </c>
      <c r="M71" s="7">
        <f t="shared" si="37"/>
        <v>0</v>
      </c>
      <c r="N71" s="7">
        <f t="shared" si="38"/>
        <v>0</v>
      </c>
      <c r="O71" s="7">
        <f t="shared" si="39"/>
        <v>0</v>
      </c>
      <c r="P71" s="7">
        <f t="shared" si="23"/>
        <v>0</v>
      </c>
      <c r="Q71" s="9">
        <f t="shared" si="40"/>
        <v>0</v>
      </c>
      <c r="R71" s="9">
        <f t="shared" si="41"/>
        <v>0</v>
      </c>
      <c r="S71" s="9">
        <f t="shared" si="42"/>
        <v>0</v>
      </c>
      <c r="T71" s="1">
        <f t="shared" si="43"/>
        <v>0</v>
      </c>
      <c r="U71" s="9">
        <f t="shared" si="44"/>
        <v>0</v>
      </c>
      <c r="V71" s="9">
        <f t="shared" si="45"/>
        <v>0</v>
      </c>
      <c r="W71" s="1">
        <f t="shared" si="46"/>
        <v>0</v>
      </c>
      <c r="X71" s="9">
        <f t="shared" si="24"/>
        <v>0</v>
      </c>
      <c r="Y71" s="10">
        <f t="shared" si="25"/>
        <v>0</v>
      </c>
      <c r="Z71" s="10">
        <f t="shared" si="26"/>
        <v>0</v>
      </c>
      <c r="AA71" s="9">
        <f t="shared" si="27"/>
        <v>0</v>
      </c>
      <c r="AB71" s="47" t="e">
        <f t="shared" si="47"/>
        <v>#DIV/0!</v>
      </c>
      <c r="AC71" s="7">
        <f t="shared" si="48"/>
        <v>0</v>
      </c>
      <c r="AD71" s="44">
        <f t="shared" si="49"/>
        <v>0</v>
      </c>
      <c r="AE71" s="44">
        <f t="shared" si="50"/>
        <v>0</v>
      </c>
      <c r="AF71" s="44">
        <f t="shared" si="28"/>
        <v>0</v>
      </c>
      <c r="AG71" s="44">
        <f>'1 Krautuve'!AG71</f>
        <v>0</v>
      </c>
      <c r="AH71" s="61"/>
      <c r="AJ71" s="61"/>
      <c r="AK71" s="61"/>
      <c r="AL71" s="61"/>
      <c r="AM71" s="61"/>
    </row>
    <row r="72" spans="2:39" s="2" customFormat="1" x14ac:dyDescent="0.25">
      <c r="B72" s="26" t="s">
        <v>55</v>
      </c>
      <c r="C72" s="6">
        <v>265</v>
      </c>
      <c r="D72" s="25">
        <f t="shared" si="52"/>
        <v>265</v>
      </c>
      <c r="E72" s="25">
        <f t="shared" si="31"/>
        <v>432</v>
      </c>
      <c r="F72" s="2">
        <f t="shared" si="32"/>
        <v>1.3773148148148149</v>
      </c>
      <c r="G72" s="3">
        <f t="shared" si="33"/>
        <v>364.98842592592592</v>
      </c>
      <c r="H72" s="3">
        <f t="shared" si="34"/>
        <v>41.319444444444443</v>
      </c>
      <c r="I72" s="3">
        <f t="shared" si="21"/>
        <v>729.97685185185185</v>
      </c>
      <c r="J72" s="3">
        <f t="shared" si="51"/>
        <v>82.638888888888886</v>
      </c>
      <c r="K72" s="4">
        <f t="shared" si="35"/>
        <v>210233.33333333334</v>
      </c>
      <c r="L72" s="4">
        <f t="shared" si="36"/>
        <v>23800</v>
      </c>
      <c r="M72" s="7">
        <f t="shared" si="37"/>
        <v>0</v>
      </c>
      <c r="N72" s="7">
        <f t="shared" si="38"/>
        <v>0</v>
      </c>
      <c r="O72" s="7">
        <f t="shared" si="39"/>
        <v>0</v>
      </c>
      <c r="P72" s="7">
        <f t="shared" si="23"/>
        <v>0</v>
      </c>
      <c r="Q72" s="9">
        <f t="shared" si="40"/>
        <v>0</v>
      </c>
      <c r="R72" s="9">
        <f t="shared" si="41"/>
        <v>0</v>
      </c>
      <c r="S72" s="9">
        <f t="shared" si="42"/>
        <v>0</v>
      </c>
      <c r="T72" s="1">
        <f t="shared" si="43"/>
        <v>0</v>
      </c>
      <c r="U72" s="9">
        <f t="shared" si="44"/>
        <v>0</v>
      </c>
      <c r="V72" s="9">
        <f t="shared" si="45"/>
        <v>0</v>
      </c>
      <c r="W72" s="1">
        <f t="shared" si="46"/>
        <v>0</v>
      </c>
      <c r="X72" s="9">
        <f t="shared" si="24"/>
        <v>0</v>
      </c>
      <c r="Y72" s="10">
        <f t="shared" si="25"/>
        <v>0</v>
      </c>
      <c r="Z72" s="10">
        <f t="shared" si="26"/>
        <v>0</v>
      </c>
      <c r="AA72" s="9">
        <f t="shared" si="27"/>
        <v>0</v>
      </c>
      <c r="AB72" s="47" t="e">
        <f t="shared" si="47"/>
        <v>#DIV/0!</v>
      </c>
      <c r="AC72" s="7">
        <f t="shared" si="48"/>
        <v>0</v>
      </c>
      <c r="AD72" s="44">
        <f t="shared" si="49"/>
        <v>0</v>
      </c>
      <c r="AE72" s="44">
        <f t="shared" si="50"/>
        <v>0</v>
      </c>
      <c r="AF72" s="44">
        <f t="shared" si="28"/>
        <v>0</v>
      </c>
      <c r="AG72" s="44">
        <f>'1 Krautuve'!AG72</f>
        <v>0</v>
      </c>
      <c r="AH72" s="61"/>
      <c r="AJ72" s="61"/>
      <c r="AK72" s="61"/>
      <c r="AL72" s="61"/>
      <c r="AM72" s="61"/>
    </row>
    <row r="73" spans="2:39" s="2" customFormat="1" x14ac:dyDescent="0.25">
      <c r="B73" s="26" t="s">
        <v>56</v>
      </c>
      <c r="C73" s="6">
        <v>270</v>
      </c>
      <c r="D73" s="25">
        <f t="shared" si="52"/>
        <v>270</v>
      </c>
      <c r="E73" s="25">
        <f t="shared" si="31"/>
        <v>437</v>
      </c>
      <c r="F73" s="2">
        <f t="shared" si="32"/>
        <v>1.3615560640732265</v>
      </c>
      <c r="G73" s="3">
        <f t="shared" si="33"/>
        <v>367.62013729977116</v>
      </c>
      <c r="H73" s="3">
        <f t="shared" si="34"/>
        <v>40.846681922196794</v>
      </c>
      <c r="I73" s="3">
        <f t="shared" si="21"/>
        <v>735.24027459954232</v>
      </c>
      <c r="J73" s="3">
        <f t="shared" si="51"/>
        <v>81.693363844393588</v>
      </c>
      <c r="K73" s="4">
        <f t="shared" si="35"/>
        <v>211749.19908466819</v>
      </c>
      <c r="L73" s="4">
        <f t="shared" si="36"/>
        <v>23527.688787185354</v>
      </c>
      <c r="M73" s="7">
        <f t="shared" si="37"/>
        <v>0</v>
      </c>
      <c r="N73" s="7">
        <f t="shared" si="38"/>
        <v>0</v>
      </c>
      <c r="O73" s="7">
        <f t="shared" si="39"/>
        <v>0</v>
      </c>
      <c r="P73" s="7">
        <f t="shared" si="23"/>
        <v>0</v>
      </c>
      <c r="Q73" s="9">
        <f t="shared" si="40"/>
        <v>0</v>
      </c>
      <c r="R73" s="9">
        <f t="shared" si="41"/>
        <v>0</v>
      </c>
      <c r="S73" s="9">
        <f t="shared" si="42"/>
        <v>0</v>
      </c>
      <c r="T73" s="1">
        <f t="shared" si="43"/>
        <v>0</v>
      </c>
      <c r="U73" s="9">
        <f t="shared" si="44"/>
        <v>0</v>
      </c>
      <c r="V73" s="9">
        <f t="shared" si="45"/>
        <v>0</v>
      </c>
      <c r="W73" s="1">
        <f t="shared" si="46"/>
        <v>0</v>
      </c>
      <c r="X73" s="9">
        <f t="shared" si="24"/>
        <v>0</v>
      </c>
      <c r="Y73" s="10">
        <f t="shared" si="25"/>
        <v>0</v>
      </c>
      <c r="Z73" s="10">
        <f t="shared" si="26"/>
        <v>0</v>
      </c>
      <c r="AA73" s="9">
        <f t="shared" si="27"/>
        <v>0</v>
      </c>
      <c r="AB73" s="47" t="e">
        <f t="shared" si="47"/>
        <v>#DIV/0!</v>
      </c>
      <c r="AC73" s="7">
        <f t="shared" si="48"/>
        <v>0</v>
      </c>
      <c r="AD73" s="44">
        <f t="shared" si="49"/>
        <v>0</v>
      </c>
      <c r="AE73" s="44">
        <f t="shared" si="50"/>
        <v>0</v>
      </c>
      <c r="AF73" s="44">
        <f t="shared" si="28"/>
        <v>0</v>
      </c>
      <c r="AG73" s="44">
        <f>'1 Krautuve'!AG73</f>
        <v>0</v>
      </c>
      <c r="AH73" s="61"/>
      <c r="AJ73" s="61"/>
      <c r="AK73" s="61"/>
      <c r="AL73" s="61"/>
      <c r="AM73" s="61"/>
    </row>
    <row r="74" spans="2:39" s="2" customFormat="1" x14ac:dyDescent="0.25">
      <c r="B74" s="26" t="s">
        <v>57</v>
      </c>
      <c r="C74" s="6">
        <v>275</v>
      </c>
      <c r="D74" s="25">
        <f t="shared" si="52"/>
        <v>275</v>
      </c>
      <c r="E74" s="25">
        <f t="shared" si="31"/>
        <v>442</v>
      </c>
      <c r="F74" s="2">
        <f t="shared" si="32"/>
        <v>1.3461538461538463</v>
      </c>
      <c r="G74" s="3">
        <f t="shared" si="33"/>
        <v>370.19230769230774</v>
      </c>
      <c r="H74" s="3">
        <f t="shared" si="34"/>
        <v>40.384615384615387</v>
      </c>
      <c r="I74" s="3">
        <f t="shared" si="21"/>
        <v>740.38461538461547</v>
      </c>
      <c r="J74" s="3">
        <f t="shared" si="51"/>
        <v>80.769230769230774</v>
      </c>
      <c r="K74" s="4">
        <f t="shared" si="35"/>
        <v>213230.76923076925</v>
      </c>
      <c r="L74" s="4">
        <f t="shared" si="36"/>
        <v>23261.538461538461</v>
      </c>
      <c r="M74" s="7">
        <f t="shared" si="37"/>
        <v>0</v>
      </c>
      <c r="N74" s="7">
        <f t="shared" si="38"/>
        <v>0</v>
      </c>
      <c r="O74" s="7">
        <f t="shared" si="39"/>
        <v>0</v>
      </c>
      <c r="P74" s="7">
        <f t="shared" si="23"/>
        <v>0</v>
      </c>
      <c r="Q74" s="9">
        <f t="shared" si="40"/>
        <v>0</v>
      </c>
      <c r="R74" s="9">
        <f t="shared" si="41"/>
        <v>0</v>
      </c>
      <c r="S74" s="9">
        <f t="shared" si="42"/>
        <v>0</v>
      </c>
      <c r="T74" s="1">
        <f t="shared" si="43"/>
        <v>0</v>
      </c>
      <c r="U74" s="9">
        <f t="shared" si="44"/>
        <v>0</v>
      </c>
      <c r="V74" s="9">
        <f t="shared" si="45"/>
        <v>0</v>
      </c>
      <c r="W74" s="1">
        <f t="shared" si="46"/>
        <v>0</v>
      </c>
      <c r="X74" s="9">
        <f t="shared" si="24"/>
        <v>0</v>
      </c>
      <c r="Y74" s="10">
        <f t="shared" si="25"/>
        <v>0</v>
      </c>
      <c r="Z74" s="10">
        <f t="shared" si="26"/>
        <v>0</v>
      </c>
      <c r="AA74" s="9">
        <f t="shared" si="27"/>
        <v>0</v>
      </c>
      <c r="AB74" s="47" t="e">
        <f t="shared" si="47"/>
        <v>#DIV/0!</v>
      </c>
      <c r="AC74" s="7">
        <f t="shared" si="48"/>
        <v>0</v>
      </c>
      <c r="AD74" s="44">
        <f t="shared" si="49"/>
        <v>0</v>
      </c>
      <c r="AE74" s="44">
        <f t="shared" si="50"/>
        <v>0</v>
      </c>
      <c r="AF74" s="44">
        <f t="shared" si="28"/>
        <v>0</v>
      </c>
      <c r="AG74" s="44">
        <f>'1 Krautuve'!AG74</f>
        <v>0</v>
      </c>
      <c r="AH74" s="61"/>
      <c r="AJ74" s="61"/>
      <c r="AK74" s="61"/>
      <c r="AL74" s="61"/>
      <c r="AM74" s="61"/>
    </row>
    <row r="75" spans="2:39" s="2" customFormat="1" x14ac:dyDescent="0.25">
      <c r="B75" s="26" t="s">
        <v>58</v>
      </c>
      <c r="C75" s="6">
        <v>280</v>
      </c>
      <c r="D75" s="25">
        <f t="shared" si="52"/>
        <v>280</v>
      </c>
      <c r="E75" s="25">
        <f t="shared" si="31"/>
        <v>447</v>
      </c>
      <c r="F75" s="2">
        <f t="shared" si="32"/>
        <v>1.3310961968680088</v>
      </c>
      <c r="G75" s="3">
        <f t="shared" si="33"/>
        <v>372.70693512304246</v>
      </c>
      <c r="H75" s="3">
        <f t="shared" si="34"/>
        <v>39.932885906040262</v>
      </c>
      <c r="I75" s="3">
        <f t="shared" si="21"/>
        <v>745.41387024608491</v>
      </c>
      <c r="J75" s="3">
        <f t="shared" si="51"/>
        <v>79.865771812080524</v>
      </c>
      <c r="K75" s="4">
        <f t="shared" si="35"/>
        <v>214679.19463087246</v>
      </c>
      <c r="L75" s="4">
        <f t="shared" si="36"/>
        <v>23001.342281879191</v>
      </c>
      <c r="M75" s="7">
        <f t="shared" si="37"/>
        <v>0</v>
      </c>
      <c r="N75" s="7">
        <f t="shared" si="38"/>
        <v>0</v>
      </c>
      <c r="O75" s="7">
        <f t="shared" si="39"/>
        <v>0</v>
      </c>
      <c r="P75" s="7">
        <f t="shared" si="23"/>
        <v>0</v>
      </c>
      <c r="Q75" s="9">
        <f t="shared" si="40"/>
        <v>0</v>
      </c>
      <c r="R75" s="9">
        <f t="shared" si="41"/>
        <v>0</v>
      </c>
      <c r="S75" s="9">
        <f t="shared" si="42"/>
        <v>0</v>
      </c>
      <c r="T75" s="1">
        <f t="shared" si="43"/>
        <v>0</v>
      </c>
      <c r="U75" s="9">
        <f t="shared" si="44"/>
        <v>0</v>
      </c>
      <c r="V75" s="9">
        <f t="shared" si="45"/>
        <v>0</v>
      </c>
      <c r="W75" s="1">
        <f t="shared" si="46"/>
        <v>0</v>
      </c>
      <c r="X75" s="9">
        <f t="shared" si="24"/>
        <v>0</v>
      </c>
      <c r="Y75" s="10">
        <f t="shared" si="25"/>
        <v>0</v>
      </c>
      <c r="Z75" s="10">
        <f t="shared" si="26"/>
        <v>0</v>
      </c>
      <c r="AA75" s="9">
        <f t="shared" si="27"/>
        <v>0</v>
      </c>
      <c r="AB75" s="47" t="e">
        <f t="shared" si="47"/>
        <v>#DIV/0!</v>
      </c>
      <c r="AC75" s="7">
        <f t="shared" si="48"/>
        <v>0</v>
      </c>
      <c r="AD75" s="44">
        <f t="shared" si="49"/>
        <v>0</v>
      </c>
      <c r="AE75" s="44">
        <f t="shared" si="50"/>
        <v>0</v>
      </c>
      <c r="AF75" s="44">
        <f t="shared" si="28"/>
        <v>0</v>
      </c>
      <c r="AG75" s="44">
        <f>'1 Krautuve'!AG75</f>
        <v>0</v>
      </c>
      <c r="AH75" s="61"/>
      <c r="AJ75" s="61"/>
      <c r="AK75" s="61"/>
      <c r="AL75" s="61"/>
      <c r="AM75" s="61"/>
    </row>
    <row r="76" spans="2:39" s="2" customFormat="1" x14ac:dyDescent="0.25">
      <c r="B76" s="26" t="s">
        <v>59</v>
      </c>
      <c r="C76" s="6">
        <v>285</v>
      </c>
      <c r="D76" s="25">
        <f t="shared" si="52"/>
        <v>285</v>
      </c>
      <c r="E76" s="25">
        <f t="shared" si="31"/>
        <v>452</v>
      </c>
      <c r="F76" s="2">
        <f t="shared" si="32"/>
        <v>1.3163716814159292</v>
      </c>
      <c r="G76" s="3">
        <f t="shared" si="33"/>
        <v>375.1659292035398</v>
      </c>
      <c r="H76" s="3">
        <f t="shared" si="34"/>
        <v>39.491150442477874</v>
      </c>
      <c r="I76" s="3">
        <f t="shared" si="21"/>
        <v>750.33185840707961</v>
      </c>
      <c r="J76" s="3">
        <f t="shared" si="51"/>
        <v>78.982300884955748</v>
      </c>
      <c r="K76" s="4">
        <f t="shared" si="35"/>
        <v>216095.57522123892</v>
      </c>
      <c r="L76" s="4">
        <f t="shared" si="36"/>
        <v>22746.902654867255</v>
      </c>
      <c r="M76" s="7">
        <f t="shared" si="37"/>
        <v>0</v>
      </c>
      <c r="N76" s="7">
        <f t="shared" si="38"/>
        <v>0</v>
      </c>
      <c r="O76" s="7">
        <f t="shared" si="39"/>
        <v>0</v>
      </c>
      <c r="P76" s="7">
        <f t="shared" si="23"/>
        <v>0</v>
      </c>
      <c r="Q76" s="9">
        <f t="shared" si="40"/>
        <v>0</v>
      </c>
      <c r="R76" s="9">
        <f t="shared" si="41"/>
        <v>0</v>
      </c>
      <c r="S76" s="9">
        <f t="shared" si="42"/>
        <v>0</v>
      </c>
      <c r="T76" s="1">
        <f t="shared" si="43"/>
        <v>0</v>
      </c>
      <c r="U76" s="9">
        <f t="shared" si="44"/>
        <v>0</v>
      </c>
      <c r="V76" s="9">
        <f t="shared" si="45"/>
        <v>0</v>
      </c>
      <c r="W76" s="1">
        <f t="shared" si="46"/>
        <v>0</v>
      </c>
      <c r="X76" s="9">
        <f t="shared" si="24"/>
        <v>0</v>
      </c>
      <c r="Y76" s="10">
        <f t="shared" si="25"/>
        <v>0</v>
      </c>
      <c r="Z76" s="10">
        <f t="shared" si="26"/>
        <v>0</v>
      </c>
      <c r="AA76" s="9">
        <f t="shared" si="27"/>
        <v>0</v>
      </c>
      <c r="AB76" s="47" t="e">
        <f t="shared" si="47"/>
        <v>#DIV/0!</v>
      </c>
      <c r="AC76" s="7">
        <f t="shared" si="48"/>
        <v>0</v>
      </c>
      <c r="AD76" s="44">
        <f t="shared" si="49"/>
        <v>0</v>
      </c>
      <c r="AE76" s="44">
        <f t="shared" si="50"/>
        <v>0</v>
      </c>
      <c r="AF76" s="44">
        <f t="shared" si="28"/>
        <v>0</v>
      </c>
      <c r="AG76" s="44">
        <f>'1 Krautuve'!AG76</f>
        <v>0</v>
      </c>
      <c r="AH76" s="61"/>
      <c r="AJ76" s="61"/>
      <c r="AK76" s="61"/>
      <c r="AL76" s="61"/>
      <c r="AM76" s="61"/>
    </row>
    <row r="77" spans="2:39" s="2" customFormat="1" x14ac:dyDescent="0.25">
      <c r="B77" s="26" t="s">
        <v>60</v>
      </c>
      <c r="C77" s="6">
        <v>290</v>
      </c>
      <c r="D77" s="25">
        <f t="shared" si="52"/>
        <v>289.99999999999994</v>
      </c>
      <c r="E77" s="25">
        <f t="shared" si="31"/>
        <v>456.99999999999994</v>
      </c>
      <c r="F77" s="2">
        <f t="shared" si="32"/>
        <v>1.3019693654266959</v>
      </c>
      <c r="G77" s="3">
        <f t="shared" si="33"/>
        <v>377.57111597374183</v>
      </c>
      <c r="H77" s="3">
        <f t="shared" si="34"/>
        <v>39.059080962800877</v>
      </c>
      <c r="I77" s="3">
        <f t="shared" si="21"/>
        <v>755.14223194748365</v>
      </c>
      <c r="J77" s="3">
        <f t="shared" si="51"/>
        <v>78.118161925601754</v>
      </c>
      <c r="K77" s="4">
        <f t="shared" si="35"/>
        <v>217480.96280087531</v>
      </c>
      <c r="L77" s="4">
        <f t="shared" si="36"/>
        <v>22498.030634573304</v>
      </c>
      <c r="M77" s="7">
        <f t="shared" si="37"/>
        <v>0</v>
      </c>
      <c r="N77" s="7">
        <f t="shared" si="38"/>
        <v>0</v>
      </c>
      <c r="O77" s="7">
        <f t="shared" si="39"/>
        <v>0</v>
      </c>
      <c r="P77" s="7">
        <f t="shared" si="23"/>
        <v>0</v>
      </c>
      <c r="Q77" s="9">
        <f t="shared" si="40"/>
        <v>0</v>
      </c>
      <c r="R77" s="9">
        <f t="shared" si="41"/>
        <v>0</v>
      </c>
      <c r="S77" s="9">
        <f t="shared" si="42"/>
        <v>0</v>
      </c>
      <c r="T77" s="1">
        <f t="shared" si="43"/>
        <v>0</v>
      </c>
      <c r="U77" s="9">
        <f t="shared" si="44"/>
        <v>0</v>
      </c>
      <c r="V77" s="9">
        <f t="shared" si="45"/>
        <v>0</v>
      </c>
      <c r="W77" s="1">
        <f t="shared" si="46"/>
        <v>0</v>
      </c>
      <c r="X77" s="9">
        <f t="shared" si="24"/>
        <v>0</v>
      </c>
      <c r="Y77" s="10">
        <f t="shared" si="25"/>
        <v>0</v>
      </c>
      <c r="Z77" s="10">
        <f t="shared" si="26"/>
        <v>0</v>
      </c>
      <c r="AA77" s="9">
        <f t="shared" si="27"/>
        <v>0</v>
      </c>
      <c r="AB77" s="47" t="e">
        <f t="shared" si="47"/>
        <v>#DIV/0!</v>
      </c>
      <c r="AC77" s="7">
        <f t="shared" si="48"/>
        <v>0</v>
      </c>
      <c r="AD77" s="44">
        <f t="shared" si="49"/>
        <v>0</v>
      </c>
      <c r="AE77" s="44">
        <f t="shared" si="50"/>
        <v>0</v>
      </c>
      <c r="AF77" s="44">
        <f t="shared" si="28"/>
        <v>0</v>
      </c>
      <c r="AG77" s="44">
        <f>'1 Krautuve'!AG77</f>
        <v>0</v>
      </c>
      <c r="AH77" s="61"/>
      <c r="AJ77" s="61"/>
      <c r="AK77" s="61"/>
      <c r="AL77" s="61"/>
      <c r="AM77" s="61"/>
    </row>
    <row r="78" spans="2:39" s="2" customFormat="1" x14ac:dyDescent="0.25">
      <c r="B78" s="26" t="s">
        <v>61</v>
      </c>
      <c r="C78" s="6">
        <v>295</v>
      </c>
      <c r="D78" s="25">
        <f t="shared" si="52"/>
        <v>295</v>
      </c>
      <c r="E78" s="25">
        <f t="shared" si="31"/>
        <v>462</v>
      </c>
      <c r="F78" s="2">
        <f t="shared" si="32"/>
        <v>1.2878787878787878</v>
      </c>
      <c r="G78" s="3">
        <f t="shared" si="33"/>
        <v>379.92424242424244</v>
      </c>
      <c r="H78" s="3">
        <f t="shared" si="34"/>
        <v>38.636363636363633</v>
      </c>
      <c r="I78" s="3">
        <f t="shared" si="21"/>
        <v>759.84848484848487</v>
      </c>
      <c r="J78" s="3">
        <f t="shared" si="51"/>
        <v>77.272727272727266</v>
      </c>
      <c r="K78" s="4">
        <f t="shared" si="35"/>
        <v>218836.36363636365</v>
      </c>
      <c r="L78" s="4">
        <f t="shared" si="36"/>
        <v>22254.545454545452</v>
      </c>
      <c r="M78" s="7">
        <f t="shared" si="37"/>
        <v>0</v>
      </c>
      <c r="N78" s="7">
        <f t="shared" si="38"/>
        <v>0</v>
      </c>
      <c r="O78" s="7">
        <f t="shared" si="39"/>
        <v>0</v>
      </c>
      <c r="P78" s="7">
        <f t="shared" si="23"/>
        <v>0</v>
      </c>
      <c r="Q78" s="9">
        <f t="shared" si="40"/>
        <v>0</v>
      </c>
      <c r="R78" s="9">
        <f t="shared" si="41"/>
        <v>0</v>
      </c>
      <c r="S78" s="9">
        <f t="shared" si="42"/>
        <v>0</v>
      </c>
      <c r="T78" s="1">
        <f t="shared" si="43"/>
        <v>0</v>
      </c>
      <c r="U78" s="9">
        <f t="shared" si="44"/>
        <v>0</v>
      </c>
      <c r="V78" s="9">
        <f t="shared" si="45"/>
        <v>0</v>
      </c>
      <c r="W78" s="1">
        <f t="shared" si="46"/>
        <v>0</v>
      </c>
      <c r="X78" s="9">
        <f t="shared" si="24"/>
        <v>0</v>
      </c>
      <c r="Y78" s="10">
        <f t="shared" si="25"/>
        <v>0</v>
      </c>
      <c r="Z78" s="10">
        <f t="shared" si="26"/>
        <v>0</v>
      </c>
      <c r="AA78" s="9">
        <f t="shared" si="27"/>
        <v>0</v>
      </c>
      <c r="AB78" s="47" t="e">
        <f t="shared" si="47"/>
        <v>#DIV/0!</v>
      </c>
      <c r="AC78" s="7">
        <f t="shared" si="48"/>
        <v>0</v>
      </c>
      <c r="AD78" s="44">
        <f t="shared" si="49"/>
        <v>0</v>
      </c>
      <c r="AE78" s="44">
        <f t="shared" si="50"/>
        <v>0</v>
      </c>
      <c r="AF78" s="44">
        <f t="shared" si="28"/>
        <v>0</v>
      </c>
      <c r="AG78" s="44">
        <f>'1 Krautuve'!AG78</f>
        <v>0</v>
      </c>
      <c r="AH78" s="61"/>
      <c r="AJ78" s="61"/>
      <c r="AK78" s="61"/>
      <c r="AL78" s="61"/>
      <c r="AM78" s="61"/>
    </row>
    <row r="79" spans="2:39" s="2" customFormat="1" x14ac:dyDescent="0.25">
      <c r="B79" s="26" t="s">
        <v>62</v>
      </c>
      <c r="C79" s="6">
        <v>300</v>
      </c>
      <c r="D79" s="25">
        <f t="shared" si="52"/>
        <v>300</v>
      </c>
      <c r="E79" s="25">
        <f t="shared" si="31"/>
        <v>467</v>
      </c>
      <c r="F79" s="2">
        <f t="shared" si="32"/>
        <v>1.2740899357601714</v>
      </c>
      <c r="G79" s="3">
        <f t="shared" si="33"/>
        <v>382.22698072805139</v>
      </c>
      <c r="H79" s="3">
        <f t="shared" si="34"/>
        <v>38.222698072805144</v>
      </c>
      <c r="I79" s="3">
        <f t="shared" si="21"/>
        <v>764.45396145610277</v>
      </c>
      <c r="J79" s="3">
        <f t="shared" si="51"/>
        <v>76.445396145610289</v>
      </c>
      <c r="K79" s="4">
        <f t="shared" si="35"/>
        <v>220162.7408993576</v>
      </c>
      <c r="L79" s="4">
        <f t="shared" si="36"/>
        <v>22016.274089935763</v>
      </c>
      <c r="M79" s="7">
        <f t="shared" si="37"/>
        <v>0</v>
      </c>
      <c r="N79" s="7">
        <f t="shared" si="38"/>
        <v>0</v>
      </c>
      <c r="O79" s="7">
        <f t="shared" si="39"/>
        <v>0</v>
      </c>
      <c r="P79" s="7">
        <f t="shared" si="23"/>
        <v>0</v>
      </c>
      <c r="Q79" s="9">
        <f t="shared" si="40"/>
        <v>0</v>
      </c>
      <c r="R79" s="9">
        <f t="shared" si="41"/>
        <v>0</v>
      </c>
      <c r="S79" s="9">
        <f t="shared" si="42"/>
        <v>0</v>
      </c>
      <c r="T79" s="1">
        <f t="shared" si="43"/>
        <v>0</v>
      </c>
      <c r="U79" s="9">
        <f t="shared" si="44"/>
        <v>0</v>
      </c>
      <c r="V79" s="9">
        <f t="shared" si="45"/>
        <v>0</v>
      </c>
      <c r="W79" s="1">
        <f t="shared" si="46"/>
        <v>0</v>
      </c>
      <c r="X79" s="9">
        <f t="shared" si="24"/>
        <v>0</v>
      </c>
      <c r="Y79" s="10">
        <f t="shared" si="25"/>
        <v>0</v>
      </c>
      <c r="Z79" s="10">
        <f t="shared" si="26"/>
        <v>0</v>
      </c>
      <c r="AA79" s="9">
        <f t="shared" si="27"/>
        <v>0</v>
      </c>
      <c r="AB79" s="47" t="e">
        <f t="shared" si="47"/>
        <v>#DIV/0!</v>
      </c>
      <c r="AC79" s="7">
        <f t="shared" si="48"/>
        <v>0</v>
      </c>
      <c r="AD79" s="44">
        <f t="shared" si="49"/>
        <v>0</v>
      </c>
      <c r="AE79" s="44">
        <f t="shared" si="50"/>
        <v>0</v>
      </c>
      <c r="AF79" s="44">
        <f t="shared" si="28"/>
        <v>0</v>
      </c>
      <c r="AG79" s="44">
        <f>'1 Krautuve'!AG79</f>
        <v>0</v>
      </c>
      <c r="AH79" s="61"/>
      <c r="AJ79" s="61"/>
      <c r="AK79" s="61"/>
      <c r="AL79" s="61"/>
      <c r="AM79" s="61"/>
    </row>
    <row r="80" spans="2:39" s="2" customFormat="1" x14ac:dyDescent="0.25">
      <c r="B80" s="26" t="s">
        <v>63</v>
      </c>
      <c r="C80" s="6">
        <v>305</v>
      </c>
      <c r="D80" s="25">
        <f t="shared" si="52"/>
        <v>304.99999999999994</v>
      </c>
      <c r="E80" s="25">
        <f t="shared" si="31"/>
        <v>471.99999999999994</v>
      </c>
      <c r="F80" s="2">
        <f t="shared" si="32"/>
        <v>1.2605932203389831</v>
      </c>
      <c r="G80" s="3">
        <f t="shared" si="33"/>
        <v>384.48093220338984</v>
      </c>
      <c r="H80" s="3">
        <f t="shared" si="34"/>
        <v>37.817796610169495</v>
      </c>
      <c r="I80" s="3">
        <f t="shared" si="21"/>
        <v>768.96186440677968</v>
      </c>
      <c r="J80" s="3">
        <f t="shared" si="51"/>
        <v>75.63559322033899</v>
      </c>
      <c r="K80" s="4">
        <f t="shared" si="35"/>
        <v>221461.01694915254</v>
      </c>
      <c r="L80" s="4">
        <f t="shared" si="36"/>
        <v>21783.050847457627</v>
      </c>
      <c r="M80" s="7">
        <f t="shared" si="37"/>
        <v>0</v>
      </c>
      <c r="N80" s="7">
        <f t="shared" si="38"/>
        <v>0</v>
      </c>
      <c r="O80" s="7">
        <f t="shared" si="39"/>
        <v>0</v>
      </c>
      <c r="P80" s="7">
        <f t="shared" si="23"/>
        <v>0</v>
      </c>
      <c r="Q80" s="9">
        <f t="shared" si="40"/>
        <v>0</v>
      </c>
      <c r="R80" s="9">
        <f t="shared" si="41"/>
        <v>0</v>
      </c>
      <c r="S80" s="9">
        <f t="shared" si="42"/>
        <v>0</v>
      </c>
      <c r="T80" s="1">
        <f t="shared" si="43"/>
        <v>0</v>
      </c>
      <c r="U80" s="9">
        <f t="shared" si="44"/>
        <v>0</v>
      </c>
      <c r="V80" s="9">
        <f t="shared" si="45"/>
        <v>0</v>
      </c>
      <c r="W80" s="1">
        <f t="shared" si="46"/>
        <v>0</v>
      </c>
      <c r="X80" s="9">
        <f t="shared" si="24"/>
        <v>0</v>
      </c>
      <c r="Y80" s="10">
        <f t="shared" si="25"/>
        <v>0</v>
      </c>
      <c r="Z80" s="10">
        <f t="shared" si="26"/>
        <v>0</v>
      </c>
      <c r="AA80" s="9">
        <f t="shared" si="27"/>
        <v>0</v>
      </c>
      <c r="AB80" s="47" t="e">
        <f t="shared" si="47"/>
        <v>#DIV/0!</v>
      </c>
      <c r="AC80" s="7">
        <f t="shared" si="48"/>
        <v>0</v>
      </c>
      <c r="AD80" s="44">
        <f t="shared" si="49"/>
        <v>0</v>
      </c>
      <c r="AE80" s="44">
        <f t="shared" si="50"/>
        <v>0</v>
      </c>
      <c r="AF80" s="44">
        <f t="shared" si="28"/>
        <v>0</v>
      </c>
      <c r="AG80" s="44">
        <f>'1 Krautuve'!AG80</f>
        <v>0</v>
      </c>
      <c r="AH80" s="61"/>
      <c r="AJ80" s="61"/>
      <c r="AK80" s="61"/>
      <c r="AL80" s="61"/>
      <c r="AM80" s="61"/>
    </row>
    <row r="81" spans="2:39" s="2" customFormat="1" x14ac:dyDescent="0.25">
      <c r="B81" s="26" t="s">
        <v>64</v>
      </c>
      <c r="C81" s="6">
        <v>310</v>
      </c>
      <c r="D81" s="25">
        <f t="shared" si="52"/>
        <v>310</v>
      </c>
      <c r="E81" s="25">
        <f t="shared" si="31"/>
        <v>477</v>
      </c>
      <c r="F81" s="2">
        <f t="shared" si="32"/>
        <v>1.2473794549266248</v>
      </c>
      <c r="G81" s="3">
        <f t="shared" si="33"/>
        <v>386.6876310272537</v>
      </c>
      <c r="H81" s="3">
        <f t="shared" si="34"/>
        <v>37.421383647798748</v>
      </c>
      <c r="I81" s="3">
        <f t="shared" si="21"/>
        <v>773.3752620545074</v>
      </c>
      <c r="J81" s="3">
        <f t="shared" si="51"/>
        <v>74.842767295597497</v>
      </c>
      <c r="K81" s="4">
        <f t="shared" si="35"/>
        <v>222732.07547169813</v>
      </c>
      <c r="L81" s="4">
        <f t="shared" si="36"/>
        <v>21554.716981132078</v>
      </c>
      <c r="M81" s="7">
        <f t="shared" si="37"/>
        <v>0</v>
      </c>
      <c r="N81" s="7">
        <f t="shared" si="38"/>
        <v>0</v>
      </c>
      <c r="O81" s="7">
        <f t="shared" si="39"/>
        <v>0</v>
      </c>
      <c r="P81" s="7">
        <f t="shared" si="23"/>
        <v>0</v>
      </c>
      <c r="Q81" s="9">
        <f t="shared" si="40"/>
        <v>0</v>
      </c>
      <c r="R81" s="9">
        <f t="shared" si="41"/>
        <v>0</v>
      </c>
      <c r="S81" s="9">
        <f t="shared" si="42"/>
        <v>0</v>
      </c>
      <c r="T81" s="1">
        <f t="shared" si="43"/>
        <v>0</v>
      </c>
      <c r="U81" s="9">
        <f t="shared" si="44"/>
        <v>0</v>
      </c>
      <c r="V81" s="9">
        <f t="shared" si="45"/>
        <v>0</v>
      </c>
      <c r="W81" s="1">
        <f t="shared" si="46"/>
        <v>0</v>
      </c>
      <c r="X81" s="9">
        <f t="shared" si="24"/>
        <v>0</v>
      </c>
      <c r="Y81" s="10">
        <f t="shared" si="25"/>
        <v>0</v>
      </c>
      <c r="Z81" s="10">
        <f t="shared" si="26"/>
        <v>0</v>
      </c>
      <c r="AA81" s="9">
        <f t="shared" si="27"/>
        <v>0</v>
      </c>
      <c r="AB81" s="47" t="e">
        <f t="shared" si="47"/>
        <v>#DIV/0!</v>
      </c>
      <c r="AC81" s="7">
        <f t="shared" si="48"/>
        <v>0</v>
      </c>
      <c r="AD81" s="44">
        <f t="shared" si="49"/>
        <v>0</v>
      </c>
      <c r="AE81" s="44">
        <f t="shared" si="50"/>
        <v>0</v>
      </c>
      <c r="AF81" s="44">
        <f t="shared" si="28"/>
        <v>0</v>
      </c>
      <c r="AG81" s="44">
        <f>'1 Krautuve'!AG81</f>
        <v>0</v>
      </c>
      <c r="AH81" s="61"/>
      <c r="AJ81" s="61"/>
      <c r="AK81" s="61"/>
      <c r="AL81" s="61"/>
      <c r="AM81" s="61"/>
    </row>
    <row r="82" spans="2:39" x14ac:dyDescent="0.25">
      <c r="B82" s="26" t="s">
        <v>65</v>
      </c>
      <c r="C82" s="6">
        <v>315</v>
      </c>
      <c r="D82" s="25">
        <f t="shared" si="52"/>
        <v>315</v>
      </c>
      <c r="E82" s="25">
        <f t="shared" si="31"/>
        <v>482</v>
      </c>
      <c r="F82" s="2">
        <f t="shared" si="32"/>
        <v>1.2344398340248963</v>
      </c>
      <c r="G82" s="3">
        <f t="shared" si="33"/>
        <v>388.84854771784234</v>
      </c>
      <c r="H82" s="3">
        <f t="shared" si="34"/>
        <v>37.033195020746888</v>
      </c>
      <c r="I82" s="3">
        <f t="shared" si="21"/>
        <v>777.69709543568467</v>
      </c>
      <c r="J82" s="3">
        <f t="shared" si="51"/>
        <v>74.066390041493776</v>
      </c>
      <c r="K82" s="4">
        <f t="shared" si="35"/>
        <v>223976.76348547719</v>
      </c>
      <c r="L82" s="4">
        <f t="shared" si="36"/>
        <v>21331.120331950209</v>
      </c>
      <c r="M82" s="7">
        <f t="shared" si="37"/>
        <v>0</v>
      </c>
      <c r="N82" s="7">
        <f t="shared" si="38"/>
        <v>0</v>
      </c>
      <c r="O82" s="7">
        <f t="shared" si="39"/>
        <v>0</v>
      </c>
      <c r="P82" s="7">
        <f t="shared" si="23"/>
        <v>0</v>
      </c>
      <c r="Q82" s="9">
        <f t="shared" si="40"/>
        <v>0</v>
      </c>
      <c r="R82" s="9">
        <f t="shared" si="41"/>
        <v>0</v>
      </c>
      <c r="S82" s="9">
        <f t="shared" si="42"/>
        <v>0</v>
      </c>
      <c r="T82" s="1">
        <f t="shared" si="43"/>
        <v>0</v>
      </c>
      <c r="U82" s="9">
        <f t="shared" si="44"/>
        <v>0</v>
      </c>
      <c r="V82" s="9">
        <f t="shared" si="45"/>
        <v>0</v>
      </c>
      <c r="W82" s="1">
        <f t="shared" si="46"/>
        <v>0</v>
      </c>
      <c r="X82" s="9">
        <f t="shared" si="24"/>
        <v>0</v>
      </c>
      <c r="Y82" s="10">
        <f t="shared" si="25"/>
        <v>0</v>
      </c>
      <c r="Z82" s="10">
        <f t="shared" si="26"/>
        <v>0</v>
      </c>
      <c r="AA82" s="9">
        <f t="shared" si="27"/>
        <v>0</v>
      </c>
      <c r="AB82" s="47" t="e">
        <f t="shared" si="47"/>
        <v>#DIV/0!</v>
      </c>
      <c r="AC82" s="7">
        <f t="shared" si="48"/>
        <v>0</v>
      </c>
      <c r="AD82" s="44">
        <f t="shared" si="49"/>
        <v>0</v>
      </c>
      <c r="AE82" s="44">
        <f t="shared" si="50"/>
        <v>0</v>
      </c>
      <c r="AF82" s="44">
        <f t="shared" si="28"/>
        <v>0</v>
      </c>
      <c r="AG82" s="44">
        <f>'1 Krautuve'!AG82</f>
        <v>0</v>
      </c>
      <c r="AH82" s="61"/>
      <c r="AJ82" s="61"/>
      <c r="AK82" s="61"/>
      <c r="AL82" s="61"/>
      <c r="AM82" s="61"/>
    </row>
    <row r="83" spans="2:39" x14ac:dyDescent="0.25">
      <c r="B83" s="26" t="s">
        <v>66</v>
      </c>
      <c r="C83" s="6">
        <v>320</v>
      </c>
      <c r="D83" s="25">
        <f t="shared" si="52"/>
        <v>320</v>
      </c>
      <c r="E83" s="25">
        <f t="shared" si="31"/>
        <v>487</v>
      </c>
      <c r="F83" s="2">
        <f t="shared" si="32"/>
        <v>1.2217659137577002</v>
      </c>
      <c r="G83" s="3">
        <f t="shared" si="33"/>
        <v>390.96509240246405</v>
      </c>
      <c r="H83" s="3">
        <f t="shared" si="34"/>
        <v>36.652977412731005</v>
      </c>
      <c r="I83" s="3">
        <f t="shared" si="21"/>
        <v>781.9301848049281</v>
      </c>
      <c r="J83" s="3">
        <f t="shared" si="51"/>
        <v>73.30595482546201</v>
      </c>
      <c r="K83" s="4">
        <f t="shared" si="35"/>
        <v>225195.89322381929</v>
      </c>
      <c r="L83" s="4">
        <f t="shared" si="36"/>
        <v>21112.114989733058</v>
      </c>
      <c r="M83" s="7">
        <f t="shared" si="37"/>
        <v>0</v>
      </c>
      <c r="N83" s="7">
        <f t="shared" si="38"/>
        <v>0</v>
      </c>
      <c r="O83" s="7">
        <f t="shared" si="39"/>
        <v>0</v>
      </c>
      <c r="P83" s="7">
        <f t="shared" si="23"/>
        <v>0</v>
      </c>
      <c r="Q83" s="9">
        <f t="shared" si="40"/>
        <v>0</v>
      </c>
      <c r="R83" s="9">
        <f t="shared" si="41"/>
        <v>0</v>
      </c>
      <c r="S83" s="9">
        <f t="shared" si="42"/>
        <v>0</v>
      </c>
      <c r="T83" s="1">
        <f t="shared" si="43"/>
        <v>0</v>
      </c>
      <c r="U83" s="9">
        <f t="shared" si="44"/>
        <v>0</v>
      </c>
      <c r="V83" s="9">
        <f t="shared" si="45"/>
        <v>0</v>
      </c>
      <c r="W83" s="1">
        <f t="shared" si="46"/>
        <v>0</v>
      </c>
      <c r="X83" s="9">
        <f t="shared" si="24"/>
        <v>0</v>
      </c>
      <c r="Y83" s="10">
        <f t="shared" si="25"/>
        <v>0</v>
      </c>
      <c r="Z83" s="10">
        <f t="shared" si="26"/>
        <v>0</v>
      </c>
      <c r="AA83" s="9">
        <f t="shared" si="27"/>
        <v>0</v>
      </c>
      <c r="AB83" s="47" t="e">
        <f t="shared" si="47"/>
        <v>#DIV/0!</v>
      </c>
      <c r="AC83" s="7">
        <f t="shared" si="48"/>
        <v>0</v>
      </c>
      <c r="AD83" s="44">
        <f t="shared" si="49"/>
        <v>0</v>
      </c>
      <c r="AE83" s="44">
        <f t="shared" si="50"/>
        <v>0</v>
      </c>
      <c r="AF83" s="44">
        <f t="shared" si="28"/>
        <v>0</v>
      </c>
      <c r="AG83" s="44">
        <f>'1 Krautuve'!AG83</f>
        <v>0</v>
      </c>
      <c r="AH83" s="61"/>
      <c r="AJ83" s="61"/>
      <c r="AK83" s="61"/>
      <c r="AL83" s="61"/>
      <c r="AM83" s="61"/>
    </row>
    <row r="84" spans="2:39" x14ac:dyDescent="0.25">
      <c r="B84" s="26" t="s">
        <v>67</v>
      </c>
      <c r="C84" s="6">
        <v>325</v>
      </c>
      <c r="D84" s="25">
        <f t="shared" si="52"/>
        <v>325.00000000000006</v>
      </c>
      <c r="E84" s="25">
        <f t="shared" ref="E84:E115" si="53">D84+$D$7+$D$8</f>
        <v>492.00000000000006</v>
      </c>
      <c r="F84" s="2">
        <f t="shared" ref="F84:F115" si="54">($D$10-$D$9-$D$12)/E84</f>
        <v>1.2093495934959348</v>
      </c>
      <c r="G84" s="3">
        <f t="shared" ref="G84:G115" si="55">C84*F84</f>
        <v>393.03861788617883</v>
      </c>
      <c r="H84" s="3">
        <f t="shared" ref="H84:H115" si="56">F84*$D$16</f>
        <v>36.280487804878042</v>
      </c>
      <c r="I84" s="3">
        <f t="shared" si="21"/>
        <v>786.07723577235765</v>
      </c>
      <c r="J84" s="3">
        <f t="shared" si="51"/>
        <v>72.560975609756085</v>
      </c>
      <c r="K84" s="4">
        <f t="shared" ref="K84:K115" si="57">I84*$D$14</f>
        <v>226390.24390243902</v>
      </c>
      <c r="L84" s="4">
        <f t="shared" ref="L84:L115" si="58">J84*$D$14</f>
        <v>20897.560975609751</v>
      </c>
      <c r="M84" s="7">
        <f t="shared" ref="M84:M115" si="59">K84*$W$16</f>
        <v>0</v>
      </c>
      <c r="N84" s="7">
        <f t="shared" ref="N84:N115" si="60">$W$11</f>
        <v>0</v>
      </c>
      <c r="O84" s="7">
        <f t="shared" ref="O84:O115" si="61">((L84/$D$16)*($D$7+$D$8))/60*$K$16</f>
        <v>0</v>
      </c>
      <c r="P84" s="7">
        <f t="shared" si="23"/>
        <v>0</v>
      </c>
      <c r="Q84" s="9">
        <f t="shared" ref="Q84:Q115" si="62">ROUND($K$12/100*K84*$K$10,2)</f>
        <v>0</v>
      </c>
      <c r="R84" s="9">
        <f t="shared" ref="R84:R115" si="63">K84*$K$4</f>
        <v>0</v>
      </c>
      <c r="S84" s="9">
        <f t="shared" ref="S84:S115" si="64">K84*$K$5</f>
        <v>0</v>
      </c>
      <c r="T84" s="1">
        <f t="shared" ref="T84:T115" si="65">$K$6</f>
        <v>0</v>
      </c>
      <c r="U84" s="9">
        <f t="shared" ref="U84:U115" si="66">$K$7</f>
        <v>0</v>
      </c>
      <c r="V84" s="9">
        <f t="shared" ref="V84:V115" si="67">$K$8</f>
        <v>0</v>
      </c>
      <c r="W84" s="1">
        <f t="shared" ref="W84:W115" si="68">$K$9</f>
        <v>0</v>
      </c>
      <c r="X84" s="9">
        <f t="shared" si="24"/>
        <v>0</v>
      </c>
      <c r="Y84" s="10">
        <f t="shared" si="25"/>
        <v>0</v>
      </c>
      <c r="Z84" s="10">
        <f t="shared" si="26"/>
        <v>0</v>
      </c>
      <c r="AA84" s="9">
        <f t="shared" si="27"/>
        <v>0</v>
      </c>
      <c r="AB84" s="47" t="e">
        <f t="shared" ref="AB84:AB115" si="69">AA84/X84</f>
        <v>#DIV/0!</v>
      </c>
      <c r="AC84" s="7">
        <f t="shared" ref="AC84:AC115" si="70">X84+AA84</f>
        <v>0</v>
      </c>
      <c r="AD84" s="44">
        <f t="shared" ref="AD84:AD115" si="71">AC84/K84</f>
        <v>0</v>
      </c>
      <c r="AE84" s="44">
        <f t="shared" ref="AE84:AE115" si="72">AC84/L84</f>
        <v>0</v>
      </c>
      <c r="AF84" s="44">
        <f t="shared" si="28"/>
        <v>0</v>
      </c>
      <c r="AG84" s="44">
        <f>'1 Krautuve'!AG84</f>
        <v>0</v>
      </c>
      <c r="AH84" s="61"/>
      <c r="AJ84" s="61"/>
      <c r="AK84" s="61"/>
      <c r="AL84" s="61"/>
      <c r="AM84" s="61"/>
    </row>
    <row r="85" spans="2:39" x14ac:dyDescent="0.25">
      <c r="B85" s="26" t="s">
        <v>68</v>
      </c>
      <c r="C85" s="6">
        <v>330</v>
      </c>
      <c r="D85" s="25">
        <f t="shared" si="52"/>
        <v>330</v>
      </c>
      <c r="E85" s="25">
        <f t="shared" si="53"/>
        <v>497</v>
      </c>
      <c r="F85" s="2">
        <f t="shared" si="54"/>
        <v>1.1971830985915493</v>
      </c>
      <c r="G85" s="3">
        <f t="shared" si="55"/>
        <v>395.07042253521126</v>
      </c>
      <c r="H85" s="3">
        <f t="shared" si="56"/>
        <v>35.91549295774648</v>
      </c>
      <c r="I85" s="3">
        <f t="shared" ref="I85:I139" si="73">G85*2</f>
        <v>790.14084507042253</v>
      </c>
      <c r="J85" s="3">
        <f t="shared" ref="J85:J116" si="74">H85*2</f>
        <v>71.83098591549296</v>
      </c>
      <c r="K85" s="4">
        <f t="shared" si="57"/>
        <v>227560.56338028167</v>
      </c>
      <c r="L85" s="4">
        <f t="shared" si="58"/>
        <v>20687.323943661973</v>
      </c>
      <c r="M85" s="7">
        <f t="shared" si="59"/>
        <v>0</v>
      </c>
      <c r="N85" s="7">
        <f t="shared" si="60"/>
        <v>0</v>
      </c>
      <c r="O85" s="7">
        <f t="shared" si="61"/>
        <v>0</v>
      </c>
      <c r="P85" s="7">
        <f t="shared" ref="P85:P139" si="75">M85+N85+O85</f>
        <v>0</v>
      </c>
      <c r="Q85" s="9">
        <f t="shared" si="62"/>
        <v>0</v>
      </c>
      <c r="R85" s="9">
        <f t="shared" si="63"/>
        <v>0</v>
      </c>
      <c r="S85" s="9">
        <f t="shared" si="64"/>
        <v>0</v>
      </c>
      <c r="T85" s="1">
        <f t="shared" si="65"/>
        <v>0</v>
      </c>
      <c r="U85" s="9">
        <f t="shared" si="66"/>
        <v>0</v>
      </c>
      <c r="V85" s="9">
        <f t="shared" si="67"/>
        <v>0</v>
      </c>
      <c r="W85" s="1">
        <f t="shared" si="68"/>
        <v>0</v>
      </c>
      <c r="X85" s="9">
        <f t="shared" ref="X85:X139" si="76">SUM(P85:W85)</f>
        <v>0</v>
      </c>
      <c r="Y85" s="10">
        <f t="shared" ref="Y85:Y139" si="77">X85/K85</f>
        <v>0</v>
      </c>
      <c r="Z85" s="10">
        <f t="shared" ref="Z85:Z139" si="78">X85/L85</f>
        <v>0</v>
      </c>
      <c r="AA85" s="9">
        <f t="shared" ref="AA85:AA139" si="79">$K$17</f>
        <v>0</v>
      </c>
      <c r="AB85" s="47" t="e">
        <f t="shared" si="69"/>
        <v>#DIV/0!</v>
      </c>
      <c r="AC85" s="7">
        <f t="shared" si="70"/>
        <v>0</v>
      </c>
      <c r="AD85" s="44">
        <f t="shared" si="71"/>
        <v>0</v>
      </c>
      <c r="AE85" s="44">
        <f t="shared" si="72"/>
        <v>0</v>
      </c>
      <c r="AF85" s="44">
        <f t="shared" ref="AF85:AF139" si="80">((AD85*C85)-($D$16*AG85))/C85</f>
        <v>0</v>
      </c>
      <c r="AG85" s="44">
        <f>'1 Krautuve'!AG85</f>
        <v>0</v>
      </c>
      <c r="AH85" s="61"/>
      <c r="AJ85" s="61"/>
      <c r="AK85" s="61"/>
      <c r="AL85" s="61"/>
      <c r="AM85" s="61"/>
    </row>
    <row r="86" spans="2:39" x14ac:dyDescent="0.25">
      <c r="B86" s="26" t="s">
        <v>69</v>
      </c>
      <c r="C86" s="6">
        <v>335</v>
      </c>
      <c r="D86" s="25">
        <f t="shared" si="52"/>
        <v>334.99999999999994</v>
      </c>
      <c r="E86" s="25">
        <f t="shared" si="53"/>
        <v>501.99999999999994</v>
      </c>
      <c r="F86" s="2">
        <f t="shared" si="54"/>
        <v>1.1852589641434264</v>
      </c>
      <c r="G86" s="3">
        <f t="shared" si="55"/>
        <v>397.06175298804783</v>
      </c>
      <c r="H86" s="3">
        <f t="shared" si="56"/>
        <v>35.557768924302792</v>
      </c>
      <c r="I86" s="3">
        <f t="shared" si="73"/>
        <v>794.12350597609566</v>
      </c>
      <c r="J86" s="3">
        <f t="shared" si="74"/>
        <v>71.115537848605584</v>
      </c>
      <c r="K86" s="4">
        <f t="shared" si="57"/>
        <v>228707.56972111555</v>
      </c>
      <c r="L86" s="4">
        <f t="shared" si="58"/>
        <v>20481.274900398406</v>
      </c>
      <c r="M86" s="7">
        <f t="shared" si="59"/>
        <v>0</v>
      </c>
      <c r="N86" s="7">
        <f t="shared" si="60"/>
        <v>0</v>
      </c>
      <c r="O86" s="7">
        <f t="shared" si="61"/>
        <v>0</v>
      </c>
      <c r="P86" s="7">
        <f t="shared" si="75"/>
        <v>0</v>
      </c>
      <c r="Q86" s="9">
        <f t="shared" si="62"/>
        <v>0</v>
      </c>
      <c r="R86" s="9">
        <f t="shared" si="63"/>
        <v>0</v>
      </c>
      <c r="S86" s="9">
        <f t="shared" si="64"/>
        <v>0</v>
      </c>
      <c r="T86" s="1">
        <f t="shared" si="65"/>
        <v>0</v>
      </c>
      <c r="U86" s="9">
        <f t="shared" si="66"/>
        <v>0</v>
      </c>
      <c r="V86" s="9">
        <f t="shared" si="67"/>
        <v>0</v>
      </c>
      <c r="W86" s="1">
        <f t="shared" si="68"/>
        <v>0</v>
      </c>
      <c r="X86" s="9">
        <f t="shared" si="76"/>
        <v>0</v>
      </c>
      <c r="Y86" s="10">
        <f t="shared" si="77"/>
        <v>0</v>
      </c>
      <c r="Z86" s="10">
        <f t="shared" si="78"/>
        <v>0</v>
      </c>
      <c r="AA86" s="9">
        <f t="shared" si="79"/>
        <v>0</v>
      </c>
      <c r="AB86" s="47" t="e">
        <f t="shared" si="69"/>
        <v>#DIV/0!</v>
      </c>
      <c r="AC86" s="7">
        <f t="shared" si="70"/>
        <v>0</v>
      </c>
      <c r="AD86" s="44">
        <f t="shared" si="71"/>
        <v>0</v>
      </c>
      <c r="AE86" s="44">
        <f t="shared" si="72"/>
        <v>0</v>
      </c>
      <c r="AF86" s="44">
        <f t="shared" si="80"/>
        <v>0</v>
      </c>
      <c r="AG86" s="44">
        <f>'1 Krautuve'!AG86</f>
        <v>0</v>
      </c>
      <c r="AH86" s="61"/>
      <c r="AJ86" s="61"/>
      <c r="AK86" s="61"/>
      <c r="AL86" s="61"/>
      <c r="AM86" s="61"/>
    </row>
    <row r="87" spans="2:39" x14ac:dyDescent="0.25">
      <c r="B87" s="26" t="s">
        <v>70</v>
      </c>
      <c r="C87" s="6">
        <v>340</v>
      </c>
      <c r="D87" s="25">
        <f t="shared" si="52"/>
        <v>340.00000000000006</v>
      </c>
      <c r="E87" s="25">
        <f t="shared" si="53"/>
        <v>507.00000000000006</v>
      </c>
      <c r="F87" s="2">
        <f t="shared" si="54"/>
        <v>1.1735700197238657</v>
      </c>
      <c r="G87" s="3">
        <f t="shared" si="55"/>
        <v>399.01380670611434</v>
      </c>
      <c r="H87" s="3">
        <f t="shared" si="56"/>
        <v>35.207100591715971</v>
      </c>
      <c r="I87" s="3">
        <f t="shared" si="73"/>
        <v>798.02761341222867</v>
      </c>
      <c r="J87" s="3">
        <f t="shared" si="74"/>
        <v>70.414201183431942</v>
      </c>
      <c r="K87" s="4">
        <f t="shared" si="57"/>
        <v>229831.95266272186</v>
      </c>
      <c r="L87" s="4">
        <f t="shared" si="58"/>
        <v>20279.289940828399</v>
      </c>
      <c r="M87" s="7">
        <f t="shared" si="59"/>
        <v>0</v>
      </c>
      <c r="N87" s="7">
        <f t="shared" si="60"/>
        <v>0</v>
      </c>
      <c r="O87" s="7">
        <f t="shared" si="61"/>
        <v>0</v>
      </c>
      <c r="P87" s="7">
        <f t="shared" si="75"/>
        <v>0</v>
      </c>
      <c r="Q87" s="9">
        <f t="shared" si="62"/>
        <v>0</v>
      </c>
      <c r="R87" s="9">
        <f t="shared" si="63"/>
        <v>0</v>
      </c>
      <c r="S87" s="9">
        <f t="shared" si="64"/>
        <v>0</v>
      </c>
      <c r="T87" s="1">
        <f t="shared" si="65"/>
        <v>0</v>
      </c>
      <c r="U87" s="9">
        <f t="shared" si="66"/>
        <v>0</v>
      </c>
      <c r="V87" s="9">
        <f t="shared" si="67"/>
        <v>0</v>
      </c>
      <c r="W87" s="1">
        <f t="shared" si="68"/>
        <v>0</v>
      </c>
      <c r="X87" s="9">
        <f t="shared" si="76"/>
        <v>0</v>
      </c>
      <c r="Y87" s="10">
        <f t="shared" si="77"/>
        <v>0</v>
      </c>
      <c r="Z87" s="10">
        <f t="shared" si="78"/>
        <v>0</v>
      </c>
      <c r="AA87" s="9">
        <f t="shared" si="79"/>
        <v>0</v>
      </c>
      <c r="AB87" s="47" t="e">
        <f t="shared" si="69"/>
        <v>#DIV/0!</v>
      </c>
      <c r="AC87" s="7">
        <f t="shared" si="70"/>
        <v>0</v>
      </c>
      <c r="AD87" s="44">
        <f t="shared" si="71"/>
        <v>0</v>
      </c>
      <c r="AE87" s="44">
        <f t="shared" si="72"/>
        <v>0</v>
      </c>
      <c r="AF87" s="44">
        <f t="shared" si="80"/>
        <v>0</v>
      </c>
      <c r="AG87" s="44">
        <f>'1 Krautuve'!AG87</f>
        <v>0</v>
      </c>
      <c r="AH87" s="61"/>
      <c r="AJ87" s="61"/>
      <c r="AK87" s="61"/>
      <c r="AL87" s="61"/>
      <c r="AM87" s="61"/>
    </row>
    <row r="88" spans="2:39" x14ac:dyDescent="0.25">
      <c r="B88" s="26" t="s">
        <v>71</v>
      </c>
      <c r="C88" s="6">
        <v>345</v>
      </c>
      <c r="D88" s="25">
        <f t="shared" si="52"/>
        <v>345</v>
      </c>
      <c r="E88" s="25">
        <f t="shared" si="53"/>
        <v>512</v>
      </c>
      <c r="F88" s="2">
        <f t="shared" si="54"/>
        <v>1.162109375</v>
      </c>
      <c r="G88" s="3">
        <f t="shared" si="55"/>
        <v>400.927734375</v>
      </c>
      <c r="H88" s="3">
        <f t="shared" si="56"/>
        <v>34.86328125</v>
      </c>
      <c r="I88" s="3">
        <f t="shared" si="73"/>
        <v>801.85546875</v>
      </c>
      <c r="J88" s="3">
        <f t="shared" si="74"/>
        <v>69.7265625</v>
      </c>
      <c r="K88" s="4">
        <f t="shared" si="57"/>
        <v>230934.375</v>
      </c>
      <c r="L88" s="4">
        <f t="shared" si="58"/>
        <v>20081.25</v>
      </c>
      <c r="M88" s="7">
        <f t="shared" si="59"/>
        <v>0</v>
      </c>
      <c r="N88" s="7">
        <f t="shared" si="60"/>
        <v>0</v>
      </c>
      <c r="O88" s="7">
        <f t="shared" si="61"/>
        <v>0</v>
      </c>
      <c r="P88" s="7">
        <f t="shared" si="75"/>
        <v>0</v>
      </c>
      <c r="Q88" s="9">
        <f t="shared" si="62"/>
        <v>0</v>
      </c>
      <c r="R88" s="9">
        <f t="shared" si="63"/>
        <v>0</v>
      </c>
      <c r="S88" s="9">
        <f t="shared" si="64"/>
        <v>0</v>
      </c>
      <c r="T88" s="1">
        <f t="shared" si="65"/>
        <v>0</v>
      </c>
      <c r="U88" s="9">
        <f t="shared" si="66"/>
        <v>0</v>
      </c>
      <c r="V88" s="9">
        <f t="shared" si="67"/>
        <v>0</v>
      </c>
      <c r="W88" s="1">
        <f t="shared" si="68"/>
        <v>0</v>
      </c>
      <c r="X88" s="9">
        <f t="shared" si="76"/>
        <v>0</v>
      </c>
      <c r="Y88" s="10">
        <f t="shared" si="77"/>
        <v>0</v>
      </c>
      <c r="Z88" s="10">
        <f t="shared" si="78"/>
        <v>0</v>
      </c>
      <c r="AA88" s="9">
        <f t="shared" si="79"/>
        <v>0</v>
      </c>
      <c r="AB88" s="47" t="e">
        <f t="shared" si="69"/>
        <v>#DIV/0!</v>
      </c>
      <c r="AC88" s="7">
        <f t="shared" si="70"/>
        <v>0</v>
      </c>
      <c r="AD88" s="44">
        <f t="shared" si="71"/>
        <v>0</v>
      </c>
      <c r="AE88" s="44">
        <f t="shared" si="72"/>
        <v>0</v>
      </c>
      <c r="AF88" s="44">
        <f t="shared" si="80"/>
        <v>0</v>
      </c>
      <c r="AG88" s="44">
        <f>'1 Krautuve'!AG88</f>
        <v>0</v>
      </c>
      <c r="AH88" s="61"/>
      <c r="AJ88" s="61"/>
      <c r="AK88" s="61"/>
      <c r="AL88" s="61"/>
      <c r="AM88" s="61"/>
    </row>
    <row r="89" spans="2:39" x14ac:dyDescent="0.25">
      <c r="B89" s="26" t="s">
        <v>72</v>
      </c>
      <c r="C89" s="6">
        <v>350</v>
      </c>
      <c r="D89" s="25">
        <f t="shared" si="52"/>
        <v>350</v>
      </c>
      <c r="E89" s="25">
        <f t="shared" si="53"/>
        <v>517</v>
      </c>
      <c r="F89" s="2">
        <f t="shared" si="54"/>
        <v>1.1508704061895552</v>
      </c>
      <c r="G89" s="3">
        <f t="shared" si="55"/>
        <v>402.80464216634431</v>
      </c>
      <c r="H89" s="3">
        <f t="shared" si="56"/>
        <v>34.526112185686657</v>
      </c>
      <c r="I89" s="3">
        <f t="shared" si="73"/>
        <v>805.60928433268862</v>
      </c>
      <c r="J89" s="3">
        <f t="shared" si="74"/>
        <v>69.052224371373313</v>
      </c>
      <c r="K89" s="4">
        <f t="shared" si="57"/>
        <v>232015.47388781433</v>
      </c>
      <c r="L89" s="4">
        <f t="shared" si="58"/>
        <v>19887.040618955514</v>
      </c>
      <c r="M89" s="7">
        <f t="shared" si="59"/>
        <v>0</v>
      </c>
      <c r="N89" s="7">
        <f t="shared" si="60"/>
        <v>0</v>
      </c>
      <c r="O89" s="7">
        <f t="shared" si="61"/>
        <v>0</v>
      </c>
      <c r="P89" s="7">
        <f t="shared" si="75"/>
        <v>0</v>
      </c>
      <c r="Q89" s="9">
        <f t="shared" si="62"/>
        <v>0</v>
      </c>
      <c r="R89" s="9">
        <f t="shared" si="63"/>
        <v>0</v>
      </c>
      <c r="S89" s="9">
        <f t="shared" si="64"/>
        <v>0</v>
      </c>
      <c r="T89" s="1">
        <f t="shared" si="65"/>
        <v>0</v>
      </c>
      <c r="U89" s="9">
        <f t="shared" si="66"/>
        <v>0</v>
      </c>
      <c r="V89" s="9">
        <f t="shared" si="67"/>
        <v>0</v>
      </c>
      <c r="W89" s="1">
        <f t="shared" si="68"/>
        <v>0</v>
      </c>
      <c r="X89" s="9">
        <f t="shared" si="76"/>
        <v>0</v>
      </c>
      <c r="Y89" s="10">
        <f t="shared" si="77"/>
        <v>0</v>
      </c>
      <c r="Z89" s="10">
        <f t="shared" si="78"/>
        <v>0</v>
      </c>
      <c r="AA89" s="9">
        <f t="shared" si="79"/>
        <v>0</v>
      </c>
      <c r="AB89" s="47" t="e">
        <f t="shared" si="69"/>
        <v>#DIV/0!</v>
      </c>
      <c r="AC89" s="7">
        <f t="shared" si="70"/>
        <v>0</v>
      </c>
      <c r="AD89" s="44">
        <f t="shared" si="71"/>
        <v>0</v>
      </c>
      <c r="AE89" s="44">
        <f t="shared" si="72"/>
        <v>0</v>
      </c>
      <c r="AF89" s="44">
        <f t="shared" si="80"/>
        <v>0</v>
      </c>
      <c r="AG89" s="44">
        <f>'1 Krautuve'!AG89</f>
        <v>0</v>
      </c>
      <c r="AH89" s="61"/>
      <c r="AJ89" s="61"/>
      <c r="AK89" s="61"/>
      <c r="AL89" s="61"/>
      <c r="AM89" s="61"/>
    </row>
    <row r="90" spans="2:39" x14ac:dyDescent="0.25">
      <c r="B90" s="26" t="s">
        <v>73</v>
      </c>
      <c r="C90" s="6">
        <v>355</v>
      </c>
      <c r="D90" s="25">
        <f t="shared" si="52"/>
        <v>355</v>
      </c>
      <c r="E90" s="25">
        <f t="shared" si="53"/>
        <v>522</v>
      </c>
      <c r="F90" s="2">
        <f t="shared" si="54"/>
        <v>1.1398467432950192</v>
      </c>
      <c r="G90" s="3">
        <f t="shared" si="55"/>
        <v>404.64559386973184</v>
      </c>
      <c r="H90" s="3">
        <f t="shared" si="56"/>
        <v>34.195402298850574</v>
      </c>
      <c r="I90" s="3">
        <f t="shared" si="73"/>
        <v>809.29118773946368</v>
      </c>
      <c r="J90" s="3">
        <f t="shared" si="74"/>
        <v>68.390804597701148</v>
      </c>
      <c r="K90" s="4">
        <f t="shared" si="57"/>
        <v>233075.86206896554</v>
      </c>
      <c r="L90" s="4">
        <f t="shared" si="58"/>
        <v>19696.551724137931</v>
      </c>
      <c r="M90" s="7">
        <f t="shared" si="59"/>
        <v>0</v>
      </c>
      <c r="N90" s="7">
        <f t="shared" si="60"/>
        <v>0</v>
      </c>
      <c r="O90" s="7">
        <f t="shared" si="61"/>
        <v>0</v>
      </c>
      <c r="P90" s="7">
        <f t="shared" si="75"/>
        <v>0</v>
      </c>
      <c r="Q90" s="9">
        <f t="shared" si="62"/>
        <v>0</v>
      </c>
      <c r="R90" s="9">
        <f t="shared" si="63"/>
        <v>0</v>
      </c>
      <c r="S90" s="9">
        <f t="shared" si="64"/>
        <v>0</v>
      </c>
      <c r="T90" s="1">
        <f t="shared" si="65"/>
        <v>0</v>
      </c>
      <c r="U90" s="9">
        <f t="shared" si="66"/>
        <v>0</v>
      </c>
      <c r="V90" s="9">
        <f t="shared" si="67"/>
        <v>0</v>
      </c>
      <c r="W90" s="1">
        <f t="shared" si="68"/>
        <v>0</v>
      </c>
      <c r="X90" s="9">
        <f t="shared" si="76"/>
        <v>0</v>
      </c>
      <c r="Y90" s="10">
        <f t="shared" si="77"/>
        <v>0</v>
      </c>
      <c r="Z90" s="10">
        <f t="shared" si="78"/>
        <v>0</v>
      </c>
      <c r="AA90" s="9">
        <f t="shared" si="79"/>
        <v>0</v>
      </c>
      <c r="AB90" s="47" t="e">
        <f t="shared" si="69"/>
        <v>#DIV/0!</v>
      </c>
      <c r="AC90" s="7">
        <f t="shared" si="70"/>
        <v>0</v>
      </c>
      <c r="AD90" s="44">
        <f t="shared" si="71"/>
        <v>0</v>
      </c>
      <c r="AE90" s="44">
        <f t="shared" si="72"/>
        <v>0</v>
      </c>
      <c r="AF90" s="44">
        <f t="shared" si="80"/>
        <v>0</v>
      </c>
      <c r="AG90" s="44">
        <f>'1 Krautuve'!AG90</f>
        <v>0</v>
      </c>
      <c r="AH90" s="61"/>
      <c r="AJ90" s="61"/>
      <c r="AK90" s="61"/>
      <c r="AL90" s="61"/>
      <c r="AM90" s="61"/>
    </row>
    <row r="91" spans="2:39" x14ac:dyDescent="0.25">
      <c r="B91" s="26" t="s">
        <v>74</v>
      </c>
      <c r="C91" s="6">
        <v>360</v>
      </c>
      <c r="D91" s="25">
        <f t="shared" si="52"/>
        <v>360</v>
      </c>
      <c r="E91" s="25">
        <f t="shared" si="53"/>
        <v>527</v>
      </c>
      <c r="F91" s="2">
        <f t="shared" si="54"/>
        <v>1.1290322580645162</v>
      </c>
      <c r="G91" s="3">
        <f t="shared" si="55"/>
        <v>406.45161290322585</v>
      </c>
      <c r="H91" s="3">
        <f t="shared" si="56"/>
        <v>33.870967741935488</v>
      </c>
      <c r="I91" s="3">
        <f t="shared" si="73"/>
        <v>812.9032258064517</v>
      </c>
      <c r="J91" s="3">
        <f t="shared" si="74"/>
        <v>67.741935483870975</v>
      </c>
      <c r="K91" s="4">
        <f t="shared" si="57"/>
        <v>234116.12903225809</v>
      </c>
      <c r="L91" s="4">
        <f t="shared" si="58"/>
        <v>19509.677419354841</v>
      </c>
      <c r="M91" s="7">
        <f t="shared" si="59"/>
        <v>0</v>
      </c>
      <c r="N91" s="7">
        <f t="shared" si="60"/>
        <v>0</v>
      </c>
      <c r="O91" s="7">
        <f t="shared" si="61"/>
        <v>0</v>
      </c>
      <c r="P91" s="7">
        <f t="shared" si="75"/>
        <v>0</v>
      </c>
      <c r="Q91" s="9">
        <f t="shared" si="62"/>
        <v>0</v>
      </c>
      <c r="R91" s="9">
        <f t="shared" si="63"/>
        <v>0</v>
      </c>
      <c r="S91" s="9">
        <f t="shared" si="64"/>
        <v>0</v>
      </c>
      <c r="T91" s="1">
        <f t="shared" si="65"/>
        <v>0</v>
      </c>
      <c r="U91" s="9">
        <f t="shared" si="66"/>
        <v>0</v>
      </c>
      <c r="V91" s="9">
        <f t="shared" si="67"/>
        <v>0</v>
      </c>
      <c r="W91" s="1">
        <f t="shared" si="68"/>
        <v>0</v>
      </c>
      <c r="X91" s="9">
        <f t="shared" si="76"/>
        <v>0</v>
      </c>
      <c r="Y91" s="10">
        <f t="shared" si="77"/>
        <v>0</v>
      </c>
      <c r="Z91" s="10">
        <f t="shared" si="78"/>
        <v>0</v>
      </c>
      <c r="AA91" s="9">
        <f t="shared" si="79"/>
        <v>0</v>
      </c>
      <c r="AB91" s="47" t="e">
        <f t="shared" si="69"/>
        <v>#DIV/0!</v>
      </c>
      <c r="AC91" s="7">
        <f t="shared" si="70"/>
        <v>0</v>
      </c>
      <c r="AD91" s="44">
        <f t="shared" si="71"/>
        <v>0</v>
      </c>
      <c r="AE91" s="44">
        <f t="shared" si="72"/>
        <v>0</v>
      </c>
      <c r="AF91" s="44">
        <f t="shared" si="80"/>
        <v>0</v>
      </c>
      <c r="AG91" s="44">
        <f>'1 Krautuve'!AG91</f>
        <v>0</v>
      </c>
      <c r="AH91" s="61"/>
      <c r="AJ91" s="61"/>
      <c r="AK91" s="61"/>
      <c r="AL91" s="61"/>
      <c r="AM91" s="61"/>
    </row>
    <row r="92" spans="2:39" x14ac:dyDescent="0.25">
      <c r="B92" s="26" t="s">
        <v>75</v>
      </c>
      <c r="C92" s="6">
        <v>365</v>
      </c>
      <c r="D92" s="25">
        <f t="shared" si="52"/>
        <v>364.99999999999994</v>
      </c>
      <c r="E92" s="25">
        <f t="shared" si="53"/>
        <v>532</v>
      </c>
      <c r="F92" s="2">
        <f t="shared" si="54"/>
        <v>1.118421052631579</v>
      </c>
      <c r="G92" s="3">
        <f t="shared" si="55"/>
        <v>408.2236842105263</v>
      </c>
      <c r="H92" s="3">
        <f t="shared" si="56"/>
        <v>33.55263157894737</v>
      </c>
      <c r="I92" s="3">
        <f t="shared" si="73"/>
        <v>816.4473684210526</v>
      </c>
      <c r="J92" s="3">
        <f t="shared" si="74"/>
        <v>67.10526315789474</v>
      </c>
      <c r="K92" s="4">
        <f t="shared" si="57"/>
        <v>235136.84210526315</v>
      </c>
      <c r="L92" s="4">
        <f t="shared" si="58"/>
        <v>19326.315789473687</v>
      </c>
      <c r="M92" s="7">
        <f t="shared" si="59"/>
        <v>0</v>
      </c>
      <c r="N92" s="7">
        <f t="shared" si="60"/>
        <v>0</v>
      </c>
      <c r="O92" s="7">
        <f t="shared" si="61"/>
        <v>0</v>
      </c>
      <c r="P92" s="7">
        <f t="shared" si="75"/>
        <v>0</v>
      </c>
      <c r="Q92" s="9">
        <f t="shared" si="62"/>
        <v>0</v>
      </c>
      <c r="R92" s="9">
        <f t="shared" si="63"/>
        <v>0</v>
      </c>
      <c r="S92" s="9">
        <f t="shared" si="64"/>
        <v>0</v>
      </c>
      <c r="T92" s="1">
        <f t="shared" si="65"/>
        <v>0</v>
      </c>
      <c r="U92" s="9">
        <f t="shared" si="66"/>
        <v>0</v>
      </c>
      <c r="V92" s="9">
        <f t="shared" si="67"/>
        <v>0</v>
      </c>
      <c r="W92" s="1">
        <f t="shared" si="68"/>
        <v>0</v>
      </c>
      <c r="X92" s="9">
        <f t="shared" si="76"/>
        <v>0</v>
      </c>
      <c r="Y92" s="10">
        <f t="shared" si="77"/>
        <v>0</v>
      </c>
      <c r="Z92" s="10">
        <f t="shared" si="78"/>
        <v>0</v>
      </c>
      <c r="AA92" s="9">
        <f t="shared" si="79"/>
        <v>0</v>
      </c>
      <c r="AB92" s="47" t="e">
        <f t="shared" si="69"/>
        <v>#DIV/0!</v>
      </c>
      <c r="AC92" s="7">
        <f t="shared" si="70"/>
        <v>0</v>
      </c>
      <c r="AD92" s="44">
        <f t="shared" si="71"/>
        <v>0</v>
      </c>
      <c r="AE92" s="44">
        <f t="shared" si="72"/>
        <v>0</v>
      </c>
      <c r="AF92" s="44">
        <f t="shared" si="80"/>
        <v>0</v>
      </c>
      <c r="AG92" s="44">
        <f>'1 Krautuve'!AG92</f>
        <v>0</v>
      </c>
      <c r="AH92" s="61"/>
      <c r="AJ92" s="61"/>
      <c r="AK92" s="61"/>
      <c r="AL92" s="61"/>
      <c r="AM92" s="61"/>
    </row>
    <row r="93" spans="2:39" x14ac:dyDescent="0.25">
      <c r="B93" s="26" t="s">
        <v>76</v>
      </c>
      <c r="C93" s="6">
        <v>370</v>
      </c>
      <c r="D93" s="25">
        <f t="shared" si="52"/>
        <v>370.00000000000006</v>
      </c>
      <c r="E93" s="25">
        <f t="shared" si="53"/>
        <v>537</v>
      </c>
      <c r="F93" s="2">
        <f t="shared" si="54"/>
        <v>1.1080074487895717</v>
      </c>
      <c r="G93" s="3">
        <f t="shared" si="55"/>
        <v>409.96275605214151</v>
      </c>
      <c r="H93" s="3">
        <f t="shared" si="56"/>
        <v>33.240223463687151</v>
      </c>
      <c r="I93" s="3">
        <f t="shared" si="73"/>
        <v>819.92551210428303</v>
      </c>
      <c r="J93" s="3">
        <f t="shared" si="74"/>
        <v>66.480446927374302</v>
      </c>
      <c r="K93" s="4">
        <f t="shared" si="57"/>
        <v>236138.54748603352</v>
      </c>
      <c r="L93" s="4">
        <f t="shared" si="58"/>
        <v>19146.368715083798</v>
      </c>
      <c r="M93" s="7">
        <f t="shared" si="59"/>
        <v>0</v>
      </c>
      <c r="N93" s="7">
        <f t="shared" si="60"/>
        <v>0</v>
      </c>
      <c r="O93" s="7">
        <f t="shared" si="61"/>
        <v>0</v>
      </c>
      <c r="P93" s="7">
        <f t="shared" si="75"/>
        <v>0</v>
      </c>
      <c r="Q93" s="9">
        <f t="shared" si="62"/>
        <v>0</v>
      </c>
      <c r="R93" s="9">
        <f t="shared" si="63"/>
        <v>0</v>
      </c>
      <c r="S93" s="9">
        <f t="shared" si="64"/>
        <v>0</v>
      </c>
      <c r="T93" s="1">
        <f t="shared" si="65"/>
        <v>0</v>
      </c>
      <c r="U93" s="9">
        <f t="shared" si="66"/>
        <v>0</v>
      </c>
      <c r="V93" s="9">
        <f t="shared" si="67"/>
        <v>0</v>
      </c>
      <c r="W93" s="1">
        <f t="shared" si="68"/>
        <v>0</v>
      </c>
      <c r="X93" s="9">
        <f t="shared" si="76"/>
        <v>0</v>
      </c>
      <c r="Y93" s="10">
        <f t="shared" si="77"/>
        <v>0</v>
      </c>
      <c r="Z93" s="10">
        <f t="shared" si="78"/>
        <v>0</v>
      </c>
      <c r="AA93" s="9">
        <f t="shared" si="79"/>
        <v>0</v>
      </c>
      <c r="AB93" s="47" t="e">
        <f t="shared" si="69"/>
        <v>#DIV/0!</v>
      </c>
      <c r="AC93" s="7">
        <f t="shared" si="70"/>
        <v>0</v>
      </c>
      <c r="AD93" s="44">
        <f t="shared" si="71"/>
        <v>0</v>
      </c>
      <c r="AE93" s="44">
        <f t="shared" si="72"/>
        <v>0</v>
      </c>
      <c r="AF93" s="44">
        <f t="shared" si="80"/>
        <v>0</v>
      </c>
      <c r="AG93" s="44">
        <f>'1 Krautuve'!AG93</f>
        <v>0</v>
      </c>
      <c r="AH93" s="61"/>
      <c r="AJ93" s="61"/>
      <c r="AK93" s="61"/>
      <c r="AL93" s="61"/>
      <c r="AM93" s="61"/>
    </row>
    <row r="94" spans="2:39" x14ac:dyDescent="0.25">
      <c r="B94" s="26" t="s">
        <v>77</v>
      </c>
      <c r="C94" s="6">
        <v>375</v>
      </c>
      <c r="D94" s="25">
        <f t="shared" si="52"/>
        <v>375</v>
      </c>
      <c r="E94" s="25">
        <f t="shared" si="53"/>
        <v>542</v>
      </c>
      <c r="F94" s="2">
        <f t="shared" si="54"/>
        <v>1.0977859778597785</v>
      </c>
      <c r="G94" s="3">
        <f t="shared" si="55"/>
        <v>411.66974169741695</v>
      </c>
      <c r="H94" s="3">
        <f t="shared" si="56"/>
        <v>32.933579335793354</v>
      </c>
      <c r="I94" s="3">
        <f t="shared" si="73"/>
        <v>823.33948339483391</v>
      </c>
      <c r="J94" s="3">
        <f t="shared" si="74"/>
        <v>65.867158671586708</v>
      </c>
      <c r="K94" s="4">
        <f t="shared" si="57"/>
        <v>237121.77121771217</v>
      </c>
      <c r="L94" s="4">
        <f t="shared" si="58"/>
        <v>18969.741697416972</v>
      </c>
      <c r="M94" s="7">
        <f t="shared" si="59"/>
        <v>0</v>
      </c>
      <c r="N94" s="7">
        <f t="shared" si="60"/>
        <v>0</v>
      </c>
      <c r="O94" s="7">
        <f t="shared" si="61"/>
        <v>0</v>
      </c>
      <c r="P94" s="7">
        <f t="shared" si="75"/>
        <v>0</v>
      </c>
      <c r="Q94" s="9">
        <f t="shared" si="62"/>
        <v>0</v>
      </c>
      <c r="R94" s="9">
        <f t="shared" si="63"/>
        <v>0</v>
      </c>
      <c r="S94" s="9">
        <f t="shared" si="64"/>
        <v>0</v>
      </c>
      <c r="T94" s="1">
        <f t="shared" si="65"/>
        <v>0</v>
      </c>
      <c r="U94" s="9">
        <f t="shared" si="66"/>
        <v>0</v>
      </c>
      <c r="V94" s="9">
        <f t="shared" si="67"/>
        <v>0</v>
      </c>
      <c r="W94" s="1">
        <f t="shared" si="68"/>
        <v>0</v>
      </c>
      <c r="X94" s="9">
        <f t="shared" si="76"/>
        <v>0</v>
      </c>
      <c r="Y94" s="10">
        <f t="shared" si="77"/>
        <v>0</v>
      </c>
      <c r="Z94" s="10">
        <f t="shared" si="78"/>
        <v>0</v>
      </c>
      <c r="AA94" s="9">
        <f t="shared" si="79"/>
        <v>0</v>
      </c>
      <c r="AB94" s="47" t="e">
        <f t="shared" si="69"/>
        <v>#DIV/0!</v>
      </c>
      <c r="AC94" s="7">
        <f t="shared" si="70"/>
        <v>0</v>
      </c>
      <c r="AD94" s="44">
        <f t="shared" si="71"/>
        <v>0</v>
      </c>
      <c r="AE94" s="44">
        <f t="shared" si="72"/>
        <v>0</v>
      </c>
      <c r="AF94" s="44">
        <f t="shared" si="80"/>
        <v>0</v>
      </c>
      <c r="AG94" s="44">
        <f>'1 Krautuve'!AG94</f>
        <v>0</v>
      </c>
      <c r="AH94" s="61"/>
      <c r="AJ94" s="61"/>
      <c r="AK94" s="61"/>
      <c r="AL94" s="61"/>
      <c r="AM94" s="61"/>
    </row>
    <row r="95" spans="2:39" x14ac:dyDescent="0.25">
      <c r="B95" s="26" t="s">
        <v>78</v>
      </c>
      <c r="C95" s="6">
        <v>380</v>
      </c>
      <c r="D95" s="25">
        <f t="shared" si="52"/>
        <v>379.99999999999994</v>
      </c>
      <c r="E95" s="25">
        <f t="shared" si="53"/>
        <v>547</v>
      </c>
      <c r="F95" s="2">
        <f t="shared" si="54"/>
        <v>1.0877513711151736</v>
      </c>
      <c r="G95" s="3">
        <f t="shared" si="55"/>
        <v>413.34552102376597</v>
      </c>
      <c r="H95" s="3">
        <f t="shared" si="56"/>
        <v>32.632541133455206</v>
      </c>
      <c r="I95" s="3">
        <f t="shared" si="73"/>
        <v>826.69104204753194</v>
      </c>
      <c r="J95" s="3">
        <f t="shared" si="74"/>
        <v>65.265082266910412</v>
      </c>
      <c r="K95" s="4">
        <f t="shared" si="57"/>
        <v>238087.02010968921</v>
      </c>
      <c r="L95" s="4">
        <f t="shared" si="58"/>
        <v>18796.343692870199</v>
      </c>
      <c r="M95" s="7">
        <f t="shared" si="59"/>
        <v>0</v>
      </c>
      <c r="N95" s="7">
        <f t="shared" si="60"/>
        <v>0</v>
      </c>
      <c r="O95" s="7">
        <f t="shared" si="61"/>
        <v>0</v>
      </c>
      <c r="P95" s="7">
        <f t="shared" si="75"/>
        <v>0</v>
      </c>
      <c r="Q95" s="9">
        <f t="shared" si="62"/>
        <v>0</v>
      </c>
      <c r="R95" s="9">
        <f t="shared" si="63"/>
        <v>0</v>
      </c>
      <c r="S95" s="9">
        <f t="shared" si="64"/>
        <v>0</v>
      </c>
      <c r="T95" s="1">
        <f t="shared" si="65"/>
        <v>0</v>
      </c>
      <c r="U95" s="9">
        <f t="shared" si="66"/>
        <v>0</v>
      </c>
      <c r="V95" s="9">
        <f t="shared" si="67"/>
        <v>0</v>
      </c>
      <c r="W95" s="1">
        <f t="shared" si="68"/>
        <v>0</v>
      </c>
      <c r="X95" s="9">
        <f t="shared" si="76"/>
        <v>0</v>
      </c>
      <c r="Y95" s="10">
        <f t="shared" si="77"/>
        <v>0</v>
      </c>
      <c r="Z95" s="10">
        <f t="shared" si="78"/>
        <v>0</v>
      </c>
      <c r="AA95" s="9">
        <f t="shared" si="79"/>
        <v>0</v>
      </c>
      <c r="AB95" s="47" t="e">
        <f t="shared" si="69"/>
        <v>#DIV/0!</v>
      </c>
      <c r="AC95" s="7">
        <f t="shared" si="70"/>
        <v>0</v>
      </c>
      <c r="AD95" s="44">
        <f t="shared" si="71"/>
        <v>0</v>
      </c>
      <c r="AE95" s="44">
        <f t="shared" si="72"/>
        <v>0</v>
      </c>
      <c r="AF95" s="44">
        <f t="shared" si="80"/>
        <v>0</v>
      </c>
      <c r="AG95" s="44">
        <f>'1 Krautuve'!AG95</f>
        <v>0</v>
      </c>
      <c r="AH95" s="61"/>
      <c r="AJ95" s="61"/>
      <c r="AK95" s="61"/>
      <c r="AL95" s="61"/>
      <c r="AM95" s="61"/>
    </row>
    <row r="96" spans="2:39" x14ac:dyDescent="0.25">
      <c r="B96" s="26" t="s">
        <v>79</v>
      </c>
      <c r="C96" s="6">
        <v>385</v>
      </c>
      <c r="D96" s="25">
        <f t="shared" si="52"/>
        <v>385</v>
      </c>
      <c r="E96" s="25">
        <f t="shared" si="53"/>
        <v>552</v>
      </c>
      <c r="F96" s="2">
        <f t="shared" si="54"/>
        <v>1.0778985507246377</v>
      </c>
      <c r="G96" s="3">
        <f t="shared" si="55"/>
        <v>414.9909420289855</v>
      </c>
      <c r="H96" s="3">
        <f t="shared" si="56"/>
        <v>32.336956521739133</v>
      </c>
      <c r="I96" s="3">
        <f t="shared" si="73"/>
        <v>829.981884057971</v>
      </c>
      <c r="J96" s="3">
        <f t="shared" si="74"/>
        <v>64.673913043478265</v>
      </c>
      <c r="K96" s="4">
        <f t="shared" si="57"/>
        <v>239034.78260869565</v>
      </c>
      <c r="L96" s="4">
        <f t="shared" si="58"/>
        <v>18626.08695652174</v>
      </c>
      <c r="M96" s="7">
        <f t="shared" si="59"/>
        <v>0</v>
      </c>
      <c r="N96" s="7">
        <f t="shared" si="60"/>
        <v>0</v>
      </c>
      <c r="O96" s="7">
        <f t="shared" si="61"/>
        <v>0</v>
      </c>
      <c r="P96" s="7">
        <f t="shared" si="75"/>
        <v>0</v>
      </c>
      <c r="Q96" s="9">
        <f t="shared" si="62"/>
        <v>0</v>
      </c>
      <c r="R96" s="9">
        <f t="shared" si="63"/>
        <v>0</v>
      </c>
      <c r="S96" s="9">
        <f t="shared" si="64"/>
        <v>0</v>
      </c>
      <c r="T96" s="1">
        <f t="shared" si="65"/>
        <v>0</v>
      </c>
      <c r="U96" s="9">
        <f t="shared" si="66"/>
        <v>0</v>
      </c>
      <c r="V96" s="9">
        <f t="shared" si="67"/>
        <v>0</v>
      </c>
      <c r="W96" s="1">
        <f t="shared" si="68"/>
        <v>0</v>
      </c>
      <c r="X96" s="9">
        <f t="shared" si="76"/>
        <v>0</v>
      </c>
      <c r="Y96" s="10">
        <f t="shared" si="77"/>
        <v>0</v>
      </c>
      <c r="Z96" s="10">
        <f t="shared" si="78"/>
        <v>0</v>
      </c>
      <c r="AA96" s="9">
        <f t="shared" si="79"/>
        <v>0</v>
      </c>
      <c r="AB96" s="47" t="e">
        <f t="shared" si="69"/>
        <v>#DIV/0!</v>
      </c>
      <c r="AC96" s="7">
        <f t="shared" si="70"/>
        <v>0</v>
      </c>
      <c r="AD96" s="44">
        <f t="shared" si="71"/>
        <v>0</v>
      </c>
      <c r="AE96" s="44">
        <f t="shared" si="72"/>
        <v>0</v>
      </c>
      <c r="AF96" s="44">
        <f t="shared" si="80"/>
        <v>0</v>
      </c>
      <c r="AG96" s="44">
        <f>'1 Krautuve'!AG96</f>
        <v>0</v>
      </c>
      <c r="AH96" s="61"/>
      <c r="AJ96" s="61"/>
      <c r="AK96" s="61"/>
      <c r="AL96" s="61"/>
      <c r="AM96" s="61"/>
    </row>
    <row r="97" spans="2:39" x14ac:dyDescent="0.25">
      <c r="B97" s="26" t="s">
        <v>80</v>
      </c>
      <c r="C97" s="6">
        <v>390</v>
      </c>
      <c r="D97" s="25">
        <f t="shared" si="52"/>
        <v>390</v>
      </c>
      <c r="E97" s="25">
        <f t="shared" si="53"/>
        <v>557</v>
      </c>
      <c r="F97" s="2">
        <f t="shared" si="54"/>
        <v>1.0682226211849193</v>
      </c>
      <c r="G97" s="3">
        <f t="shared" si="55"/>
        <v>416.6068222621185</v>
      </c>
      <c r="H97" s="3">
        <f t="shared" si="56"/>
        <v>32.046678635547579</v>
      </c>
      <c r="I97" s="3">
        <f t="shared" si="73"/>
        <v>833.213644524237</v>
      </c>
      <c r="J97" s="3">
        <f t="shared" si="74"/>
        <v>64.093357271095158</v>
      </c>
      <c r="K97" s="4">
        <f t="shared" si="57"/>
        <v>239965.52962298025</v>
      </c>
      <c r="L97" s="4">
        <f t="shared" si="58"/>
        <v>18458.886894075404</v>
      </c>
      <c r="M97" s="7">
        <f t="shared" si="59"/>
        <v>0</v>
      </c>
      <c r="N97" s="7">
        <f t="shared" si="60"/>
        <v>0</v>
      </c>
      <c r="O97" s="7">
        <f t="shared" si="61"/>
        <v>0</v>
      </c>
      <c r="P97" s="7">
        <f t="shared" si="75"/>
        <v>0</v>
      </c>
      <c r="Q97" s="9">
        <f t="shared" si="62"/>
        <v>0</v>
      </c>
      <c r="R97" s="9">
        <f t="shared" si="63"/>
        <v>0</v>
      </c>
      <c r="S97" s="9">
        <f t="shared" si="64"/>
        <v>0</v>
      </c>
      <c r="T97" s="1">
        <f t="shared" si="65"/>
        <v>0</v>
      </c>
      <c r="U97" s="9">
        <f t="shared" si="66"/>
        <v>0</v>
      </c>
      <c r="V97" s="9">
        <f t="shared" si="67"/>
        <v>0</v>
      </c>
      <c r="W97" s="1">
        <f t="shared" si="68"/>
        <v>0</v>
      </c>
      <c r="X97" s="9">
        <f t="shared" si="76"/>
        <v>0</v>
      </c>
      <c r="Y97" s="10">
        <f t="shared" si="77"/>
        <v>0</v>
      </c>
      <c r="Z97" s="10">
        <f t="shared" si="78"/>
        <v>0</v>
      </c>
      <c r="AA97" s="9">
        <f t="shared" si="79"/>
        <v>0</v>
      </c>
      <c r="AB97" s="47" t="e">
        <f t="shared" si="69"/>
        <v>#DIV/0!</v>
      </c>
      <c r="AC97" s="7">
        <f t="shared" si="70"/>
        <v>0</v>
      </c>
      <c r="AD97" s="44">
        <f t="shared" si="71"/>
        <v>0</v>
      </c>
      <c r="AE97" s="44">
        <f t="shared" si="72"/>
        <v>0</v>
      </c>
      <c r="AF97" s="44">
        <f t="shared" si="80"/>
        <v>0</v>
      </c>
      <c r="AG97" s="44">
        <f>'1 Krautuve'!AG97</f>
        <v>0</v>
      </c>
      <c r="AH97" s="61"/>
      <c r="AJ97" s="61"/>
      <c r="AK97" s="61"/>
      <c r="AL97" s="61"/>
      <c r="AM97" s="61"/>
    </row>
    <row r="98" spans="2:39" x14ac:dyDescent="0.25">
      <c r="B98" s="26" t="s">
        <v>81</v>
      </c>
      <c r="C98" s="6">
        <v>395</v>
      </c>
      <c r="D98" s="25">
        <f t="shared" ref="D98:D129" si="81">60/(1/(C98/$D$6))</f>
        <v>395</v>
      </c>
      <c r="E98" s="25">
        <f t="shared" si="53"/>
        <v>562</v>
      </c>
      <c r="F98" s="2">
        <f t="shared" si="54"/>
        <v>1.0587188612099645</v>
      </c>
      <c r="G98" s="3">
        <f t="shared" si="55"/>
        <v>418.19395017793596</v>
      </c>
      <c r="H98" s="3">
        <f t="shared" si="56"/>
        <v>31.761565836298935</v>
      </c>
      <c r="I98" s="3">
        <f t="shared" si="73"/>
        <v>836.38790035587192</v>
      </c>
      <c r="J98" s="3">
        <f t="shared" si="74"/>
        <v>63.52313167259787</v>
      </c>
      <c r="K98" s="4">
        <f t="shared" si="57"/>
        <v>240879.71530249112</v>
      </c>
      <c r="L98" s="4">
        <f t="shared" si="58"/>
        <v>18294.661921708186</v>
      </c>
      <c r="M98" s="7">
        <f t="shared" si="59"/>
        <v>0</v>
      </c>
      <c r="N98" s="7">
        <f t="shared" si="60"/>
        <v>0</v>
      </c>
      <c r="O98" s="7">
        <f t="shared" si="61"/>
        <v>0</v>
      </c>
      <c r="P98" s="7">
        <f t="shared" si="75"/>
        <v>0</v>
      </c>
      <c r="Q98" s="9">
        <f t="shared" si="62"/>
        <v>0</v>
      </c>
      <c r="R98" s="9">
        <f t="shared" si="63"/>
        <v>0</v>
      </c>
      <c r="S98" s="9">
        <f t="shared" si="64"/>
        <v>0</v>
      </c>
      <c r="T98" s="1">
        <f t="shared" si="65"/>
        <v>0</v>
      </c>
      <c r="U98" s="9">
        <f t="shared" si="66"/>
        <v>0</v>
      </c>
      <c r="V98" s="9">
        <f t="shared" si="67"/>
        <v>0</v>
      </c>
      <c r="W98" s="1">
        <f t="shared" si="68"/>
        <v>0</v>
      </c>
      <c r="X98" s="9">
        <f t="shared" si="76"/>
        <v>0</v>
      </c>
      <c r="Y98" s="10">
        <f t="shared" si="77"/>
        <v>0</v>
      </c>
      <c r="Z98" s="10">
        <f t="shared" si="78"/>
        <v>0</v>
      </c>
      <c r="AA98" s="9">
        <f t="shared" si="79"/>
        <v>0</v>
      </c>
      <c r="AB98" s="47" t="e">
        <f t="shared" si="69"/>
        <v>#DIV/0!</v>
      </c>
      <c r="AC98" s="7">
        <f t="shared" si="70"/>
        <v>0</v>
      </c>
      <c r="AD98" s="44">
        <f t="shared" si="71"/>
        <v>0</v>
      </c>
      <c r="AE98" s="44">
        <f t="shared" si="72"/>
        <v>0</v>
      </c>
      <c r="AF98" s="44">
        <f t="shared" si="80"/>
        <v>0</v>
      </c>
      <c r="AG98" s="44">
        <f>'1 Krautuve'!AG98</f>
        <v>0</v>
      </c>
      <c r="AH98" s="61"/>
      <c r="AJ98" s="61"/>
      <c r="AK98" s="61"/>
      <c r="AL98" s="61"/>
      <c r="AM98" s="61"/>
    </row>
    <row r="99" spans="2:39" x14ac:dyDescent="0.25">
      <c r="B99" s="26" t="s">
        <v>82</v>
      </c>
      <c r="C99" s="6">
        <v>400</v>
      </c>
      <c r="D99" s="25">
        <f t="shared" si="81"/>
        <v>400</v>
      </c>
      <c r="E99" s="25">
        <f t="shared" si="53"/>
        <v>567</v>
      </c>
      <c r="F99" s="2">
        <f t="shared" si="54"/>
        <v>1.0493827160493827</v>
      </c>
      <c r="G99" s="3">
        <f t="shared" si="55"/>
        <v>419.75308641975306</v>
      </c>
      <c r="H99" s="3">
        <f t="shared" si="56"/>
        <v>31.481481481481481</v>
      </c>
      <c r="I99" s="3">
        <f t="shared" si="73"/>
        <v>839.50617283950612</v>
      </c>
      <c r="J99" s="3">
        <f t="shared" si="74"/>
        <v>62.962962962962962</v>
      </c>
      <c r="K99" s="4">
        <f t="shared" si="57"/>
        <v>241777.77777777775</v>
      </c>
      <c r="L99" s="4">
        <f t="shared" si="58"/>
        <v>18133.333333333332</v>
      </c>
      <c r="M99" s="7">
        <f t="shared" si="59"/>
        <v>0</v>
      </c>
      <c r="N99" s="7">
        <f t="shared" si="60"/>
        <v>0</v>
      </c>
      <c r="O99" s="7">
        <f t="shared" si="61"/>
        <v>0</v>
      </c>
      <c r="P99" s="7">
        <f t="shared" si="75"/>
        <v>0</v>
      </c>
      <c r="Q99" s="9">
        <f t="shared" si="62"/>
        <v>0</v>
      </c>
      <c r="R99" s="9">
        <f t="shared" si="63"/>
        <v>0</v>
      </c>
      <c r="S99" s="9">
        <f t="shared" si="64"/>
        <v>0</v>
      </c>
      <c r="T99" s="1">
        <f t="shared" si="65"/>
        <v>0</v>
      </c>
      <c r="U99" s="9">
        <f t="shared" si="66"/>
        <v>0</v>
      </c>
      <c r="V99" s="9">
        <f t="shared" si="67"/>
        <v>0</v>
      </c>
      <c r="W99" s="1">
        <f t="shared" si="68"/>
        <v>0</v>
      </c>
      <c r="X99" s="9">
        <f t="shared" si="76"/>
        <v>0</v>
      </c>
      <c r="Y99" s="10">
        <f t="shared" si="77"/>
        <v>0</v>
      </c>
      <c r="Z99" s="10">
        <f t="shared" si="78"/>
        <v>0</v>
      </c>
      <c r="AA99" s="9">
        <f t="shared" si="79"/>
        <v>0</v>
      </c>
      <c r="AB99" s="47" t="e">
        <f t="shared" si="69"/>
        <v>#DIV/0!</v>
      </c>
      <c r="AC99" s="7">
        <f t="shared" si="70"/>
        <v>0</v>
      </c>
      <c r="AD99" s="44">
        <f t="shared" si="71"/>
        <v>0</v>
      </c>
      <c r="AE99" s="44">
        <f t="shared" si="72"/>
        <v>0</v>
      </c>
      <c r="AF99" s="44">
        <f t="shared" si="80"/>
        <v>0</v>
      </c>
      <c r="AG99" s="44">
        <f>'1 Krautuve'!AG99</f>
        <v>0</v>
      </c>
      <c r="AH99" s="61"/>
      <c r="AJ99" s="61"/>
      <c r="AK99" s="61"/>
      <c r="AL99" s="61"/>
      <c r="AM99" s="61"/>
    </row>
    <row r="100" spans="2:39" x14ac:dyDescent="0.25">
      <c r="B100" s="26" t="s">
        <v>83</v>
      </c>
      <c r="C100" s="6">
        <v>405</v>
      </c>
      <c r="D100" s="25">
        <f t="shared" si="81"/>
        <v>405</v>
      </c>
      <c r="E100" s="25">
        <f t="shared" si="53"/>
        <v>572</v>
      </c>
      <c r="F100" s="2">
        <f t="shared" si="54"/>
        <v>1.0402097902097902</v>
      </c>
      <c r="G100" s="3">
        <f t="shared" si="55"/>
        <v>421.28496503496501</v>
      </c>
      <c r="H100" s="3">
        <f t="shared" si="56"/>
        <v>31.206293706293707</v>
      </c>
      <c r="I100" s="3">
        <f t="shared" si="73"/>
        <v>842.56993006993002</v>
      </c>
      <c r="J100" s="3">
        <f t="shared" si="74"/>
        <v>62.412587412587413</v>
      </c>
      <c r="K100" s="4">
        <f t="shared" si="57"/>
        <v>242660.13986013984</v>
      </c>
      <c r="L100" s="4">
        <f t="shared" si="58"/>
        <v>17974.825174825175</v>
      </c>
      <c r="M100" s="7">
        <f t="shared" si="59"/>
        <v>0</v>
      </c>
      <c r="N100" s="7">
        <f t="shared" si="60"/>
        <v>0</v>
      </c>
      <c r="O100" s="7">
        <f t="shared" si="61"/>
        <v>0</v>
      </c>
      <c r="P100" s="7">
        <f t="shared" si="75"/>
        <v>0</v>
      </c>
      <c r="Q100" s="9">
        <f t="shared" si="62"/>
        <v>0</v>
      </c>
      <c r="R100" s="9">
        <f t="shared" si="63"/>
        <v>0</v>
      </c>
      <c r="S100" s="9">
        <f t="shared" si="64"/>
        <v>0</v>
      </c>
      <c r="T100" s="1">
        <f t="shared" si="65"/>
        <v>0</v>
      </c>
      <c r="U100" s="9">
        <f t="shared" si="66"/>
        <v>0</v>
      </c>
      <c r="V100" s="9">
        <f t="shared" si="67"/>
        <v>0</v>
      </c>
      <c r="W100" s="1">
        <f t="shared" si="68"/>
        <v>0</v>
      </c>
      <c r="X100" s="9">
        <f t="shared" si="76"/>
        <v>0</v>
      </c>
      <c r="Y100" s="10">
        <f t="shared" si="77"/>
        <v>0</v>
      </c>
      <c r="Z100" s="10">
        <f t="shared" si="78"/>
        <v>0</v>
      </c>
      <c r="AA100" s="9">
        <f t="shared" si="79"/>
        <v>0</v>
      </c>
      <c r="AB100" s="47" t="e">
        <f t="shared" si="69"/>
        <v>#DIV/0!</v>
      </c>
      <c r="AC100" s="7">
        <f t="shared" si="70"/>
        <v>0</v>
      </c>
      <c r="AD100" s="44">
        <f t="shared" si="71"/>
        <v>0</v>
      </c>
      <c r="AE100" s="44">
        <f t="shared" si="72"/>
        <v>0</v>
      </c>
      <c r="AF100" s="44">
        <f t="shared" si="80"/>
        <v>0</v>
      </c>
      <c r="AG100" s="44">
        <f>'1 Krautuve'!AG100</f>
        <v>0</v>
      </c>
      <c r="AH100" s="61"/>
      <c r="AJ100" s="61"/>
      <c r="AK100" s="61"/>
      <c r="AL100" s="61"/>
      <c r="AM100" s="61"/>
    </row>
    <row r="101" spans="2:39" x14ac:dyDescent="0.25">
      <c r="B101" s="26" t="s">
        <v>84</v>
      </c>
      <c r="C101" s="6">
        <v>410</v>
      </c>
      <c r="D101" s="25">
        <f t="shared" si="81"/>
        <v>409.99999999999994</v>
      </c>
      <c r="E101" s="25">
        <f t="shared" si="53"/>
        <v>577</v>
      </c>
      <c r="F101" s="2">
        <f t="shared" si="54"/>
        <v>1.0311958405545927</v>
      </c>
      <c r="G101" s="3">
        <f t="shared" si="55"/>
        <v>422.79029462738299</v>
      </c>
      <c r="H101" s="3">
        <f t="shared" si="56"/>
        <v>30.935875216637779</v>
      </c>
      <c r="I101" s="3">
        <f t="shared" si="73"/>
        <v>845.58058925476598</v>
      </c>
      <c r="J101" s="3">
        <f t="shared" si="74"/>
        <v>61.871750433275558</v>
      </c>
      <c r="K101" s="4">
        <f t="shared" si="57"/>
        <v>243527.2097053726</v>
      </c>
      <c r="L101" s="4">
        <f t="shared" si="58"/>
        <v>17819.064124783359</v>
      </c>
      <c r="M101" s="7">
        <f t="shared" si="59"/>
        <v>0</v>
      </c>
      <c r="N101" s="7">
        <f t="shared" si="60"/>
        <v>0</v>
      </c>
      <c r="O101" s="7">
        <f t="shared" si="61"/>
        <v>0</v>
      </c>
      <c r="P101" s="7">
        <f t="shared" si="75"/>
        <v>0</v>
      </c>
      <c r="Q101" s="9">
        <f t="shared" si="62"/>
        <v>0</v>
      </c>
      <c r="R101" s="9">
        <f t="shared" si="63"/>
        <v>0</v>
      </c>
      <c r="S101" s="9">
        <f t="shared" si="64"/>
        <v>0</v>
      </c>
      <c r="T101" s="1">
        <f t="shared" si="65"/>
        <v>0</v>
      </c>
      <c r="U101" s="9">
        <f t="shared" si="66"/>
        <v>0</v>
      </c>
      <c r="V101" s="9">
        <f t="shared" si="67"/>
        <v>0</v>
      </c>
      <c r="W101" s="1">
        <f t="shared" si="68"/>
        <v>0</v>
      </c>
      <c r="X101" s="9">
        <f t="shared" si="76"/>
        <v>0</v>
      </c>
      <c r="Y101" s="10">
        <f t="shared" si="77"/>
        <v>0</v>
      </c>
      <c r="Z101" s="10">
        <f t="shared" si="78"/>
        <v>0</v>
      </c>
      <c r="AA101" s="9">
        <f t="shared" si="79"/>
        <v>0</v>
      </c>
      <c r="AB101" s="47" t="e">
        <f t="shared" si="69"/>
        <v>#DIV/0!</v>
      </c>
      <c r="AC101" s="7">
        <f t="shared" si="70"/>
        <v>0</v>
      </c>
      <c r="AD101" s="44">
        <f t="shared" si="71"/>
        <v>0</v>
      </c>
      <c r="AE101" s="44">
        <f t="shared" si="72"/>
        <v>0</v>
      </c>
      <c r="AF101" s="44">
        <f t="shared" si="80"/>
        <v>0</v>
      </c>
      <c r="AG101" s="44">
        <f>'1 Krautuve'!AG101</f>
        <v>0</v>
      </c>
      <c r="AH101" s="61"/>
      <c r="AJ101" s="61"/>
      <c r="AK101" s="61"/>
      <c r="AL101" s="61"/>
      <c r="AM101" s="61"/>
    </row>
    <row r="102" spans="2:39" x14ac:dyDescent="0.25">
      <c r="B102" s="26" t="s">
        <v>85</v>
      </c>
      <c r="C102" s="6">
        <v>415</v>
      </c>
      <c r="D102" s="25">
        <f t="shared" si="81"/>
        <v>415</v>
      </c>
      <c r="E102" s="25">
        <f t="shared" si="53"/>
        <v>582</v>
      </c>
      <c r="F102" s="2">
        <f t="shared" si="54"/>
        <v>1.0223367697594501</v>
      </c>
      <c r="G102" s="3">
        <f t="shared" si="55"/>
        <v>424.26975945017176</v>
      </c>
      <c r="H102" s="3">
        <f t="shared" si="56"/>
        <v>30.670103092783503</v>
      </c>
      <c r="I102" s="3">
        <f t="shared" si="73"/>
        <v>848.53951890034352</v>
      </c>
      <c r="J102" s="3">
        <f t="shared" si="74"/>
        <v>61.340206185567006</v>
      </c>
      <c r="K102" s="4">
        <f t="shared" si="57"/>
        <v>244379.38144329895</v>
      </c>
      <c r="L102" s="4">
        <f t="shared" si="58"/>
        <v>17665.979381443296</v>
      </c>
      <c r="M102" s="7">
        <f t="shared" si="59"/>
        <v>0</v>
      </c>
      <c r="N102" s="7">
        <f t="shared" si="60"/>
        <v>0</v>
      </c>
      <c r="O102" s="7">
        <f t="shared" si="61"/>
        <v>0</v>
      </c>
      <c r="P102" s="7">
        <f t="shared" si="75"/>
        <v>0</v>
      </c>
      <c r="Q102" s="9">
        <f t="shared" si="62"/>
        <v>0</v>
      </c>
      <c r="R102" s="9">
        <f t="shared" si="63"/>
        <v>0</v>
      </c>
      <c r="S102" s="9">
        <f t="shared" si="64"/>
        <v>0</v>
      </c>
      <c r="T102" s="1">
        <f t="shared" si="65"/>
        <v>0</v>
      </c>
      <c r="U102" s="9">
        <f t="shared" si="66"/>
        <v>0</v>
      </c>
      <c r="V102" s="9">
        <f t="shared" si="67"/>
        <v>0</v>
      </c>
      <c r="W102" s="1">
        <f t="shared" si="68"/>
        <v>0</v>
      </c>
      <c r="X102" s="9">
        <f t="shared" si="76"/>
        <v>0</v>
      </c>
      <c r="Y102" s="10">
        <f t="shared" si="77"/>
        <v>0</v>
      </c>
      <c r="Z102" s="10">
        <f t="shared" si="78"/>
        <v>0</v>
      </c>
      <c r="AA102" s="9">
        <f t="shared" si="79"/>
        <v>0</v>
      </c>
      <c r="AB102" s="47" t="e">
        <f t="shared" si="69"/>
        <v>#DIV/0!</v>
      </c>
      <c r="AC102" s="7">
        <f t="shared" si="70"/>
        <v>0</v>
      </c>
      <c r="AD102" s="44">
        <f t="shared" si="71"/>
        <v>0</v>
      </c>
      <c r="AE102" s="44">
        <f t="shared" si="72"/>
        <v>0</v>
      </c>
      <c r="AF102" s="44">
        <f t="shared" si="80"/>
        <v>0</v>
      </c>
      <c r="AG102" s="44">
        <f>'1 Krautuve'!AG102</f>
        <v>0</v>
      </c>
      <c r="AH102" s="61"/>
      <c r="AJ102" s="61"/>
      <c r="AK102" s="61"/>
      <c r="AL102" s="61"/>
      <c r="AM102" s="61"/>
    </row>
    <row r="103" spans="2:39" x14ac:dyDescent="0.25">
      <c r="B103" s="26" t="s">
        <v>86</v>
      </c>
      <c r="C103" s="6">
        <v>420</v>
      </c>
      <c r="D103" s="25">
        <f t="shared" si="81"/>
        <v>420</v>
      </c>
      <c r="E103" s="25">
        <f t="shared" si="53"/>
        <v>587</v>
      </c>
      <c r="F103" s="2">
        <f t="shared" si="54"/>
        <v>1.0136286201022147</v>
      </c>
      <c r="G103" s="3">
        <f t="shared" si="55"/>
        <v>425.72402044293017</v>
      </c>
      <c r="H103" s="3">
        <f t="shared" si="56"/>
        <v>30.408858603066442</v>
      </c>
      <c r="I103" s="3">
        <f t="shared" si="73"/>
        <v>851.44804088586034</v>
      </c>
      <c r="J103" s="3">
        <f t="shared" si="74"/>
        <v>60.817717206132883</v>
      </c>
      <c r="K103" s="4">
        <f t="shared" si="57"/>
        <v>245217.03577512776</v>
      </c>
      <c r="L103" s="4">
        <f t="shared" si="58"/>
        <v>17515.502555366271</v>
      </c>
      <c r="M103" s="7">
        <f t="shared" si="59"/>
        <v>0</v>
      </c>
      <c r="N103" s="7">
        <f t="shared" si="60"/>
        <v>0</v>
      </c>
      <c r="O103" s="7">
        <f t="shared" si="61"/>
        <v>0</v>
      </c>
      <c r="P103" s="7">
        <f t="shared" si="75"/>
        <v>0</v>
      </c>
      <c r="Q103" s="9">
        <f t="shared" si="62"/>
        <v>0</v>
      </c>
      <c r="R103" s="9">
        <f t="shared" si="63"/>
        <v>0</v>
      </c>
      <c r="S103" s="9">
        <f t="shared" si="64"/>
        <v>0</v>
      </c>
      <c r="T103" s="1">
        <f t="shared" si="65"/>
        <v>0</v>
      </c>
      <c r="U103" s="9">
        <f t="shared" si="66"/>
        <v>0</v>
      </c>
      <c r="V103" s="9">
        <f t="shared" si="67"/>
        <v>0</v>
      </c>
      <c r="W103" s="1">
        <f t="shared" si="68"/>
        <v>0</v>
      </c>
      <c r="X103" s="9">
        <f t="shared" si="76"/>
        <v>0</v>
      </c>
      <c r="Y103" s="10">
        <f t="shared" si="77"/>
        <v>0</v>
      </c>
      <c r="Z103" s="10">
        <f t="shared" si="78"/>
        <v>0</v>
      </c>
      <c r="AA103" s="9">
        <f t="shared" si="79"/>
        <v>0</v>
      </c>
      <c r="AB103" s="47" t="e">
        <f t="shared" si="69"/>
        <v>#DIV/0!</v>
      </c>
      <c r="AC103" s="7">
        <f t="shared" si="70"/>
        <v>0</v>
      </c>
      <c r="AD103" s="44">
        <f t="shared" si="71"/>
        <v>0</v>
      </c>
      <c r="AE103" s="44">
        <f t="shared" si="72"/>
        <v>0</v>
      </c>
      <c r="AF103" s="44">
        <f t="shared" si="80"/>
        <v>0</v>
      </c>
      <c r="AG103" s="44">
        <f>'1 Krautuve'!AG103</f>
        <v>0</v>
      </c>
      <c r="AH103" s="61"/>
      <c r="AJ103" s="61"/>
      <c r="AK103" s="61"/>
      <c r="AL103" s="61"/>
      <c r="AM103" s="61"/>
    </row>
    <row r="104" spans="2:39" x14ac:dyDescent="0.25">
      <c r="B104" s="26" t="s">
        <v>87</v>
      </c>
      <c r="C104" s="6">
        <v>425</v>
      </c>
      <c r="D104" s="25">
        <f t="shared" si="81"/>
        <v>425</v>
      </c>
      <c r="E104" s="25">
        <f t="shared" si="53"/>
        <v>592</v>
      </c>
      <c r="F104" s="2">
        <f t="shared" si="54"/>
        <v>1.0050675675675675</v>
      </c>
      <c r="G104" s="3">
        <f t="shared" si="55"/>
        <v>427.1537162162162</v>
      </c>
      <c r="H104" s="3">
        <f t="shared" si="56"/>
        <v>30.152027027027025</v>
      </c>
      <c r="I104" s="3">
        <f t="shared" si="73"/>
        <v>854.30743243243239</v>
      </c>
      <c r="J104" s="3">
        <f t="shared" si="74"/>
        <v>60.304054054054049</v>
      </c>
      <c r="K104" s="4">
        <f t="shared" si="57"/>
        <v>246040.54054054053</v>
      </c>
      <c r="L104" s="4">
        <f t="shared" si="58"/>
        <v>17367.567567567567</v>
      </c>
      <c r="M104" s="7">
        <f t="shared" si="59"/>
        <v>0</v>
      </c>
      <c r="N104" s="7">
        <f t="shared" si="60"/>
        <v>0</v>
      </c>
      <c r="O104" s="7">
        <f t="shared" si="61"/>
        <v>0</v>
      </c>
      <c r="P104" s="7">
        <f t="shared" si="75"/>
        <v>0</v>
      </c>
      <c r="Q104" s="9">
        <f t="shared" si="62"/>
        <v>0</v>
      </c>
      <c r="R104" s="9">
        <f t="shared" si="63"/>
        <v>0</v>
      </c>
      <c r="S104" s="9">
        <f t="shared" si="64"/>
        <v>0</v>
      </c>
      <c r="T104" s="1">
        <f t="shared" si="65"/>
        <v>0</v>
      </c>
      <c r="U104" s="9">
        <f t="shared" si="66"/>
        <v>0</v>
      </c>
      <c r="V104" s="9">
        <f t="shared" si="67"/>
        <v>0</v>
      </c>
      <c r="W104" s="1">
        <f t="shared" si="68"/>
        <v>0</v>
      </c>
      <c r="X104" s="9">
        <f t="shared" si="76"/>
        <v>0</v>
      </c>
      <c r="Y104" s="10">
        <f t="shared" si="77"/>
        <v>0</v>
      </c>
      <c r="Z104" s="10">
        <f t="shared" si="78"/>
        <v>0</v>
      </c>
      <c r="AA104" s="9">
        <f t="shared" si="79"/>
        <v>0</v>
      </c>
      <c r="AB104" s="47" t="e">
        <f t="shared" si="69"/>
        <v>#DIV/0!</v>
      </c>
      <c r="AC104" s="7">
        <f t="shared" si="70"/>
        <v>0</v>
      </c>
      <c r="AD104" s="44">
        <f t="shared" si="71"/>
        <v>0</v>
      </c>
      <c r="AE104" s="44">
        <f t="shared" si="72"/>
        <v>0</v>
      </c>
      <c r="AF104" s="44">
        <f t="shared" si="80"/>
        <v>0</v>
      </c>
      <c r="AG104" s="44">
        <f>'1 Krautuve'!AG104</f>
        <v>0</v>
      </c>
      <c r="AH104" s="61"/>
      <c r="AJ104" s="61"/>
      <c r="AK104" s="61"/>
      <c r="AL104" s="61"/>
      <c r="AM104" s="61"/>
    </row>
    <row r="105" spans="2:39" x14ac:dyDescent="0.25">
      <c r="B105" s="26" t="s">
        <v>88</v>
      </c>
      <c r="C105" s="6">
        <v>430</v>
      </c>
      <c r="D105" s="25">
        <f t="shared" si="81"/>
        <v>430</v>
      </c>
      <c r="E105" s="25">
        <f t="shared" si="53"/>
        <v>597</v>
      </c>
      <c r="F105" s="2">
        <f t="shared" si="54"/>
        <v>0.99664991624790622</v>
      </c>
      <c r="G105" s="3">
        <f t="shared" si="55"/>
        <v>428.55946398659967</v>
      </c>
      <c r="H105" s="3">
        <f t="shared" si="56"/>
        <v>29.899497487437188</v>
      </c>
      <c r="I105" s="3">
        <f t="shared" si="73"/>
        <v>857.11892797319933</v>
      </c>
      <c r="J105" s="3">
        <f t="shared" si="74"/>
        <v>59.798994974874375</v>
      </c>
      <c r="K105" s="4">
        <f t="shared" si="57"/>
        <v>246850.25125628139</v>
      </c>
      <c r="L105" s="4">
        <f t="shared" si="58"/>
        <v>17222.110552763821</v>
      </c>
      <c r="M105" s="7">
        <f t="shared" si="59"/>
        <v>0</v>
      </c>
      <c r="N105" s="7">
        <f t="shared" si="60"/>
        <v>0</v>
      </c>
      <c r="O105" s="7">
        <f t="shared" si="61"/>
        <v>0</v>
      </c>
      <c r="P105" s="7">
        <f t="shared" si="75"/>
        <v>0</v>
      </c>
      <c r="Q105" s="9">
        <f t="shared" si="62"/>
        <v>0</v>
      </c>
      <c r="R105" s="9">
        <f t="shared" si="63"/>
        <v>0</v>
      </c>
      <c r="S105" s="9">
        <f t="shared" si="64"/>
        <v>0</v>
      </c>
      <c r="T105" s="1">
        <f t="shared" si="65"/>
        <v>0</v>
      </c>
      <c r="U105" s="9">
        <f t="shared" si="66"/>
        <v>0</v>
      </c>
      <c r="V105" s="9">
        <f t="shared" si="67"/>
        <v>0</v>
      </c>
      <c r="W105" s="1">
        <f t="shared" si="68"/>
        <v>0</v>
      </c>
      <c r="X105" s="9">
        <f t="shared" si="76"/>
        <v>0</v>
      </c>
      <c r="Y105" s="10">
        <f t="shared" si="77"/>
        <v>0</v>
      </c>
      <c r="Z105" s="10">
        <f t="shared" si="78"/>
        <v>0</v>
      </c>
      <c r="AA105" s="9">
        <f t="shared" si="79"/>
        <v>0</v>
      </c>
      <c r="AB105" s="47" t="e">
        <f t="shared" si="69"/>
        <v>#DIV/0!</v>
      </c>
      <c r="AC105" s="7">
        <f t="shared" si="70"/>
        <v>0</v>
      </c>
      <c r="AD105" s="44">
        <f t="shared" si="71"/>
        <v>0</v>
      </c>
      <c r="AE105" s="44">
        <f t="shared" si="72"/>
        <v>0</v>
      </c>
      <c r="AF105" s="44">
        <f t="shared" si="80"/>
        <v>0</v>
      </c>
      <c r="AG105" s="44">
        <f>'1 Krautuve'!AG105</f>
        <v>0</v>
      </c>
      <c r="AH105" s="61"/>
      <c r="AJ105" s="61"/>
      <c r="AK105" s="61"/>
      <c r="AL105" s="61"/>
      <c r="AM105" s="61"/>
    </row>
    <row r="106" spans="2:39" x14ac:dyDescent="0.25">
      <c r="B106" s="26" t="s">
        <v>89</v>
      </c>
      <c r="C106" s="6">
        <v>435</v>
      </c>
      <c r="D106" s="25">
        <f t="shared" si="81"/>
        <v>435</v>
      </c>
      <c r="E106" s="25">
        <f t="shared" si="53"/>
        <v>602</v>
      </c>
      <c r="F106" s="2">
        <f t="shared" si="54"/>
        <v>0.98837209302325579</v>
      </c>
      <c r="G106" s="3">
        <f t="shared" si="55"/>
        <v>429.94186046511629</v>
      </c>
      <c r="H106" s="3">
        <f t="shared" si="56"/>
        <v>29.651162790697676</v>
      </c>
      <c r="I106" s="3">
        <f t="shared" si="73"/>
        <v>859.88372093023258</v>
      </c>
      <c r="J106" s="3">
        <f t="shared" si="74"/>
        <v>59.302325581395351</v>
      </c>
      <c r="K106" s="4">
        <f t="shared" si="57"/>
        <v>247646.51162790699</v>
      </c>
      <c r="L106" s="4">
        <f t="shared" si="58"/>
        <v>17079.069767441862</v>
      </c>
      <c r="M106" s="7">
        <f t="shared" si="59"/>
        <v>0</v>
      </c>
      <c r="N106" s="7">
        <f t="shared" si="60"/>
        <v>0</v>
      </c>
      <c r="O106" s="7">
        <f t="shared" si="61"/>
        <v>0</v>
      </c>
      <c r="P106" s="7">
        <f t="shared" si="75"/>
        <v>0</v>
      </c>
      <c r="Q106" s="9">
        <f t="shared" si="62"/>
        <v>0</v>
      </c>
      <c r="R106" s="9">
        <f t="shared" si="63"/>
        <v>0</v>
      </c>
      <c r="S106" s="9">
        <f t="shared" si="64"/>
        <v>0</v>
      </c>
      <c r="T106" s="1">
        <f t="shared" si="65"/>
        <v>0</v>
      </c>
      <c r="U106" s="9">
        <f t="shared" si="66"/>
        <v>0</v>
      </c>
      <c r="V106" s="9">
        <f t="shared" si="67"/>
        <v>0</v>
      </c>
      <c r="W106" s="1">
        <f t="shared" si="68"/>
        <v>0</v>
      </c>
      <c r="X106" s="9">
        <f t="shared" si="76"/>
        <v>0</v>
      </c>
      <c r="Y106" s="10">
        <f t="shared" si="77"/>
        <v>0</v>
      </c>
      <c r="Z106" s="10">
        <f t="shared" si="78"/>
        <v>0</v>
      </c>
      <c r="AA106" s="9">
        <f t="shared" si="79"/>
        <v>0</v>
      </c>
      <c r="AB106" s="47" t="e">
        <f t="shared" si="69"/>
        <v>#DIV/0!</v>
      </c>
      <c r="AC106" s="7">
        <f t="shared" si="70"/>
        <v>0</v>
      </c>
      <c r="AD106" s="44">
        <f t="shared" si="71"/>
        <v>0</v>
      </c>
      <c r="AE106" s="44">
        <f t="shared" si="72"/>
        <v>0</v>
      </c>
      <c r="AF106" s="44">
        <f t="shared" si="80"/>
        <v>0</v>
      </c>
      <c r="AG106" s="44">
        <f>'1 Krautuve'!AG106</f>
        <v>0</v>
      </c>
      <c r="AH106" s="61"/>
      <c r="AJ106" s="61"/>
      <c r="AK106" s="61"/>
      <c r="AL106" s="61"/>
      <c r="AM106" s="61"/>
    </row>
    <row r="107" spans="2:39" x14ac:dyDescent="0.25">
      <c r="B107" s="26" t="s">
        <v>90</v>
      </c>
      <c r="C107" s="6">
        <v>440</v>
      </c>
      <c r="D107" s="25">
        <f t="shared" si="81"/>
        <v>439.99999999999994</v>
      </c>
      <c r="E107" s="25">
        <f t="shared" si="53"/>
        <v>607</v>
      </c>
      <c r="F107" s="2">
        <f t="shared" si="54"/>
        <v>0.98023064250411862</v>
      </c>
      <c r="G107" s="3">
        <f t="shared" si="55"/>
        <v>431.30148270181218</v>
      </c>
      <c r="H107" s="3">
        <f t="shared" si="56"/>
        <v>29.40691927512356</v>
      </c>
      <c r="I107" s="3">
        <f t="shared" si="73"/>
        <v>862.60296540362435</v>
      </c>
      <c r="J107" s="3">
        <f t="shared" si="74"/>
        <v>58.813838550247119</v>
      </c>
      <c r="K107" s="4">
        <f t="shared" si="57"/>
        <v>248429.65403624382</v>
      </c>
      <c r="L107" s="4">
        <f t="shared" si="58"/>
        <v>16938.38550247117</v>
      </c>
      <c r="M107" s="7">
        <f t="shared" si="59"/>
        <v>0</v>
      </c>
      <c r="N107" s="7">
        <f t="shared" si="60"/>
        <v>0</v>
      </c>
      <c r="O107" s="7">
        <f t="shared" si="61"/>
        <v>0</v>
      </c>
      <c r="P107" s="7">
        <f t="shared" si="75"/>
        <v>0</v>
      </c>
      <c r="Q107" s="9">
        <f t="shared" si="62"/>
        <v>0</v>
      </c>
      <c r="R107" s="9">
        <f t="shared" si="63"/>
        <v>0</v>
      </c>
      <c r="S107" s="9">
        <f t="shared" si="64"/>
        <v>0</v>
      </c>
      <c r="T107" s="1">
        <f t="shared" si="65"/>
        <v>0</v>
      </c>
      <c r="U107" s="9">
        <f t="shared" si="66"/>
        <v>0</v>
      </c>
      <c r="V107" s="9">
        <f t="shared" si="67"/>
        <v>0</v>
      </c>
      <c r="W107" s="1">
        <f t="shared" si="68"/>
        <v>0</v>
      </c>
      <c r="X107" s="9">
        <f t="shared" si="76"/>
        <v>0</v>
      </c>
      <c r="Y107" s="10">
        <f t="shared" si="77"/>
        <v>0</v>
      </c>
      <c r="Z107" s="10">
        <f t="shared" si="78"/>
        <v>0</v>
      </c>
      <c r="AA107" s="9">
        <f t="shared" si="79"/>
        <v>0</v>
      </c>
      <c r="AB107" s="47" t="e">
        <f t="shared" si="69"/>
        <v>#DIV/0!</v>
      </c>
      <c r="AC107" s="7">
        <f t="shared" si="70"/>
        <v>0</v>
      </c>
      <c r="AD107" s="44">
        <f t="shared" si="71"/>
        <v>0</v>
      </c>
      <c r="AE107" s="44">
        <f t="shared" si="72"/>
        <v>0</v>
      </c>
      <c r="AF107" s="44">
        <f t="shared" si="80"/>
        <v>0</v>
      </c>
      <c r="AG107" s="44">
        <f>'1 Krautuve'!AG107</f>
        <v>0</v>
      </c>
      <c r="AH107" s="61"/>
      <c r="AJ107" s="61"/>
      <c r="AK107" s="61"/>
      <c r="AL107" s="61"/>
      <c r="AM107" s="61"/>
    </row>
    <row r="108" spans="2:39" x14ac:dyDescent="0.25">
      <c r="B108" s="26" t="s">
        <v>91</v>
      </c>
      <c r="C108" s="6">
        <v>445</v>
      </c>
      <c r="D108" s="25">
        <f t="shared" si="81"/>
        <v>445</v>
      </c>
      <c r="E108" s="25">
        <f t="shared" si="53"/>
        <v>612</v>
      </c>
      <c r="F108" s="2">
        <f t="shared" si="54"/>
        <v>0.97222222222222221</v>
      </c>
      <c r="G108" s="3">
        <f t="shared" si="55"/>
        <v>432.63888888888886</v>
      </c>
      <c r="H108" s="3">
        <f t="shared" si="56"/>
        <v>29.166666666666668</v>
      </c>
      <c r="I108" s="3">
        <f t="shared" si="73"/>
        <v>865.27777777777771</v>
      </c>
      <c r="J108" s="3">
        <f t="shared" si="74"/>
        <v>58.333333333333336</v>
      </c>
      <c r="K108" s="4">
        <f t="shared" si="57"/>
        <v>249199.99999999997</v>
      </c>
      <c r="L108" s="4">
        <f t="shared" si="58"/>
        <v>16800</v>
      </c>
      <c r="M108" s="7">
        <f t="shared" si="59"/>
        <v>0</v>
      </c>
      <c r="N108" s="7">
        <f t="shared" si="60"/>
        <v>0</v>
      </c>
      <c r="O108" s="7">
        <f t="shared" si="61"/>
        <v>0</v>
      </c>
      <c r="P108" s="7">
        <f t="shared" si="75"/>
        <v>0</v>
      </c>
      <c r="Q108" s="9">
        <f t="shared" si="62"/>
        <v>0</v>
      </c>
      <c r="R108" s="9">
        <f t="shared" si="63"/>
        <v>0</v>
      </c>
      <c r="S108" s="9">
        <f t="shared" si="64"/>
        <v>0</v>
      </c>
      <c r="T108" s="1">
        <f t="shared" si="65"/>
        <v>0</v>
      </c>
      <c r="U108" s="9">
        <f t="shared" si="66"/>
        <v>0</v>
      </c>
      <c r="V108" s="9">
        <f t="shared" si="67"/>
        <v>0</v>
      </c>
      <c r="W108" s="1">
        <f t="shared" si="68"/>
        <v>0</v>
      </c>
      <c r="X108" s="9">
        <f t="shared" si="76"/>
        <v>0</v>
      </c>
      <c r="Y108" s="10">
        <f t="shared" si="77"/>
        <v>0</v>
      </c>
      <c r="Z108" s="10">
        <f t="shared" si="78"/>
        <v>0</v>
      </c>
      <c r="AA108" s="9">
        <f t="shared" si="79"/>
        <v>0</v>
      </c>
      <c r="AB108" s="47" t="e">
        <f t="shared" si="69"/>
        <v>#DIV/0!</v>
      </c>
      <c r="AC108" s="7">
        <f t="shared" si="70"/>
        <v>0</v>
      </c>
      <c r="AD108" s="44">
        <f t="shared" si="71"/>
        <v>0</v>
      </c>
      <c r="AE108" s="44">
        <f t="shared" si="72"/>
        <v>0</v>
      </c>
      <c r="AF108" s="44">
        <f t="shared" si="80"/>
        <v>0</v>
      </c>
      <c r="AG108" s="44">
        <f>'1 Krautuve'!AG108</f>
        <v>0</v>
      </c>
      <c r="AH108" s="61"/>
      <c r="AJ108" s="61"/>
      <c r="AK108" s="61"/>
      <c r="AL108" s="61"/>
      <c r="AM108" s="61"/>
    </row>
    <row r="109" spans="2:39" x14ac:dyDescent="0.25">
      <c r="B109" s="26" t="s">
        <v>92</v>
      </c>
      <c r="C109" s="6">
        <v>450</v>
      </c>
      <c r="D109" s="25">
        <f t="shared" si="81"/>
        <v>450</v>
      </c>
      <c r="E109" s="25">
        <f t="shared" si="53"/>
        <v>617</v>
      </c>
      <c r="F109" s="2">
        <f t="shared" si="54"/>
        <v>0.96434359805510539</v>
      </c>
      <c r="G109" s="3">
        <f t="shared" si="55"/>
        <v>433.95461912479743</v>
      </c>
      <c r="H109" s="3">
        <f t="shared" si="56"/>
        <v>28.930307941653162</v>
      </c>
      <c r="I109" s="3">
        <f t="shared" si="73"/>
        <v>867.90923824959486</v>
      </c>
      <c r="J109" s="3">
        <f t="shared" si="74"/>
        <v>57.860615883306323</v>
      </c>
      <c r="K109" s="4">
        <f t="shared" si="57"/>
        <v>249957.86061588331</v>
      </c>
      <c r="L109" s="4">
        <f t="shared" si="58"/>
        <v>16663.857374392221</v>
      </c>
      <c r="M109" s="7">
        <f t="shared" si="59"/>
        <v>0</v>
      </c>
      <c r="N109" s="7">
        <f t="shared" si="60"/>
        <v>0</v>
      </c>
      <c r="O109" s="7">
        <f t="shared" si="61"/>
        <v>0</v>
      </c>
      <c r="P109" s="7">
        <f t="shared" si="75"/>
        <v>0</v>
      </c>
      <c r="Q109" s="9">
        <f t="shared" si="62"/>
        <v>0</v>
      </c>
      <c r="R109" s="9">
        <f t="shared" si="63"/>
        <v>0</v>
      </c>
      <c r="S109" s="9">
        <f t="shared" si="64"/>
        <v>0</v>
      </c>
      <c r="T109" s="1">
        <f t="shared" si="65"/>
        <v>0</v>
      </c>
      <c r="U109" s="9">
        <f t="shared" si="66"/>
        <v>0</v>
      </c>
      <c r="V109" s="9">
        <f t="shared" si="67"/>
        <v>0</v>
      </c>
      <c r="W109" s="1">
        <f t="shared" si="68"/>
        <v>0</v>
      </c>
      <c r="X109" s="9">
        <f t="shared" si="76"/>
        <v>0</v>
      </c>
      <c r="Y109" s="10">
        <f t="shared" si="77"/>
        <v>0</v>
      </c>
      <c r="Z109" s="10">
        <f t="shared" si="78"/>
        <v>0</v>
      </c>
      <c r="AA109" s="9">
        <f t="shared" si="79"/>
        <v>0</v>
      </c>
      <c r="AB109" s="47" t="e">
        <f t="shared" si="69"/>
        <v>#DIV/0!</v>
      </c>
      <c r="AC109" s="7">
        <f t="shared" si="70"/>
        <v>0</v>
      </c>
      <c r="AD109" s="44">
        <f t="shared" si="71"/>
        <v>0</v>
      </c>
      <c r="AE109" s="44">
        <f t="shared" si="72"/>
        <v>0</v>
      </c>
      <c r="AF109" s="44">
        <f t="shared" si="80"/>
        <v>0</v>
      </c>
      <c r="AG109" s="44">
        <f>'1 Krautuve'!AG109</f>
        <v>0</v>
      </c>
      <c r="AH109" s="61"/>
      <c r="AJ109" s="61"/>
      <c r="AK109" s="61"/>
      <c r="AL109" s="61"/>
      <c r="AM109" s="61"/>
    </row>
    <row r="110" spans="2:39" x14ac:dyDescent="0.25">
      <c r="B110" s="26" t="s">
        <v>93</v>
      </c>
      <c r="C110" s="6">
        <v>455</v>
      </c>
      <c r="D110" s="25">
        <f t="shared" si="81"/>
        <v>455</v>
      </c>
      <c r="E110" s="25">
        <f t="shared" si="53"/>
        <v>622</v>
      </c>
      <c r="F110" s="2">
        <f t="shared" si="54"/>
        <v>0.95659163987138263</v>
      </c>
      <c r="G110" s="3">
        <f t="shared" si="55"/>
        <v>435.2491961414791</v>
      </c>
      <c r="H110" s="3">
        <f t="shared" si="56"/>
        <v>28.69774919614148</v>
      </c>
      <c r="I110" s="3">
        <f t="shared" si="73"/>
        <v>870.49839228295821</v>
      </c>
      <c r="J110" s="3">
        <f t="shared" si="74"/>
        <v>57.39549839228296</v>
      </c>
      <c r="K110" s="4">
        <f t="shared" si="57"/>
        <v>250703.53697749195</v>
      </c>
      <c r="L110" s="4">
        <f t="shared" si="58"/>
        <v>16529.903536977494</v>
      </c>
      <c r="M110" s="7">
        <f t="shared" si="59"/>
        <v>0</v>
      </c>
      <c r="N110" s="7">
        <f t="shared" si="60"/>
        <v>0</v>
      </c>
      <c r="O110" s="7">
        <f t="shared" si="61"/>
        <v>0</v>
      </c>
      <c r="P110" s="7">
        <f t="shared" si="75"/>
        <v>0</v>
      </c>
      <c r="Q110" s="9">
        <f t="shared" si="62"/>
        <v>0</v>
      </c>
      <c r="R110" s="9">
        <f t="shared" si="63"/>
        <v>0</v>
      </c>
      <c r="S110" s="9">
        <f t="shared" si="64"/>
        <v>0</v>
      </c>
      <c r="T110" s="1">
        <f t="shared" si="65"/>
        <v>0</v>
      </c>
      <c r="U110" s="9">
        <f t="shared" si="66"/>
        <v>0</v>
      </c>
      <c r="V110" s="9">
        <f t="shared" si="67"/>
        <v>0</v>
      </c>
      <c r="W110" s="1">
        <f t="shared" si="68"/>
        <v>0</v>
      </c>
      <c r="X110" s="9">
        <f t="shared" si="76"/>
        <v>0</v>
      </c>
      <c r="Y110" s="10">
        <f t="shared" si="77"/>
        <v>0</v>
      </c>
      <c r="Z110" s="10">
        <f t="shared" si="78"/>
        <v>0</v>
      </c>
      <c r="AA110" s="9">
        <f t="shared" si="79"/>
        <v>0</v>
      </c>
      <c r="AB110" s="47" t="e">
        <f t="shared" si="69"/>
        <v>#DIV/0!</v>
      </c>
      <c r="AC110" s="7">
        <f t="shared" si="70"/>
        <v>0</v>
      </c>
      <c r="AD110" s="44">
        <f t="shared" si="71"/>
        <v>0</v>
      </c>
      <c r="AE110" s="44">
        <f t="shared" si="72"/>
        <v>0</v>
      </c>
      <c r="AF110" s="44">
        <f t="shared" si="80"/>
        <v>0</v>
      </c>
      <c r="AG110" s="44">
        <f>'1 Krautuve'!AG110</f>
        <v>0</v>
      </c>
      <c r="AH110" s="61"/>
      <c r="AJ110" s="61"/>
      <c r="AK110" s="61"/>
      <c r="AL110" s="61"/>
      <c r="AM110" s="61"/>
    </row>
    <row r="111" spans="2:39" x14ac:dyDescent="0.25">
      <c r="B111" s="26" t="s">
        <v>94</v>
      </c>
      <c r="C111" s="6">
        <v>460</v>
      </c>
      <c r="D111" s="25">
        <f t="shared" si="81"/>
        <v>460</v>
      </c>
      <c r="E111" s="25">
        <f t="shared" si="53"/>
        <v>627</v>
      </c>
      <c r="F111" s="2">
        <f t="shared" si="54"/>
        <v>0.94896331738437001</v>
      </c>
      <c r="G111" s="3">
        <f t="shared" si="55"/>
        <v>436.52312599681022</v>
      </c>
      <c r="H111" s="3">
        <f t="shared" si="56"/>
        <v>28.4688995215311</v>
      </c>
      <c r="I111" s="3">
        <f t="shared" si="73"/>
        <v>873.04625199362044</v>
      </c>
      <c r="J111" s="3">
        <f t="shared" si="74"/>
        <v>56.937799043062199</v>
      </c>
      <c r="K111" s="4">
        <f t="shared" si="57"/>
        <v>251437.3205741627</v>
      </c>
      <c r="L111" s="4">
        <f t="shared" si="58"/>
        <v>16398.086124401914</v>
      </c>
      <c r="M111" s="7">
        <f t="shared" si="59"/>
        <v>0</v>
      </c>
      <c r="N111" s="7">
        <f t="shared" si="60"/>
        <v>0</v>
      </c>
      <c r="O111" s="7">
        <f t="shared" si="61"/>
        <v>0</v>
      </c>
      <c r="P111" s="7">
        <f t="shared" si="75"/>
        <v>0</v>
      </c>
      <c r="Q111" s="9">
        <f t="shared" si="62"/>
        <v>0</v>
      </c>
      <c r="R111" s="9">
        <f t="shared" si="63"/>
        <v>0</v>
      </c>
      <c r="S111" s="9">
        <f t="shared" si="64"/>
        <v>0</v>
      </c>
      <c r="T111" s="1">
        <f t="shared" si="65"/>
        <v>0</v>
      </c>
      <c r="U111" s="9">
        <f t="shared" si="66"/>
        <v>0</v>
      </c>
      <c r="V111" s="9">
        <f t="shared" si="67"/>
        <v>0</v>
      </c>
      <c r="W111" s="1">
        <f t="shared" si="68"/>
        <v>0</v>
      </c>
      <c r="X111" s="9">
        <f t="shared" si="76"/>
        <v>0</v>
      </c>
      <c r="Y111" s="10">
        <f t="shared" si="77"/>
        <v>0</v>
      </c>
      <c r="Z111" s="10">
        <f t="shared" si="78"/>
        <v>0</v>
      </c>
      <c r="AA111" s="9">
        <f t="shared" si="79"/>
        <v>0</v>
      </c>
      <c r="AB111" s="47" t="e">
        <f t="shared" si="69"/>
        <v>#DIV/0!</v>
      </c>
      <c r="AC111" s="7">
        <f t="shared" si="70"/>
        <v>0</v>
      </c>
      <c r="AD111" s="44">
        <f t="shared" si="71"/>
        <v>0</v>
      </c>
      <c r="AE111" s="44">
        <f t="shared" si="72"/>
        <v>0</v>
      </c>
      <c r="AF111" s="44">
        <f t="shared" si="80"/>
        <v>0</v>
      </c>
      <c r="AG111" s="44">
        <f>'1 Krautuve'!AG111</f>
        <v>0</v>
      </c>
      <c r="AH111" s="61"/>
      <c r="AJ111" s="61"/>
      <c r="AK111" s="61"/>
      <c r="AL111" s="61"/>
      <c r="AM111" s="61"/>
    </row>
    <row r="112" spans="2:39" x14ac:dyDescent="0.25">
      <c r="B112" s="26" t="s">
        <v>95</v>
      </c>
      <c r="C112" s="6">
        <v>465</v>
      </c>
      <c r="D112" s="25">
        <f t="shared" si="81"/>
        <v>465</v>
      </c>
      <c r="E112" s="25">
        <f t="shared" si="53"/>
        <v>632</v>
      </c>
      <c r="F112" s="2">
        <f t="shared" si="54"/>
        <v>0.94145569620253167</v>
      </c>
      <c r="G112" s="3">
        <f t="shared" si="55"/>
        <v>437.77689873417722</v>
      </c>
      <c r="H112" s="3">
        <f t="shared" si="56"/>
        <v>28.24367088607595</v>
      </c>
      <c r="I112" s="3">
        <f t="shared" si="73"/>
        <v>875.55379746835445</v>
      </c>
      <c r="J112" s="3">
        <f t="shared" si="74"/>
        <v>56.4873417721519</v>
      </c>
      <c r="K112" s="4">
        <f t="shared" si="57"/>
        <v>252159.49367088609</v>
      </c>
      <c r="L112" s="4">
        <f t="shared" si="58"/>
        <v>16268.354430379748</v>
      </c>
      <c r="M112" s="7">
        <f t="shared" si="59"/>
        <v>0</v>
      </c>
      <c r="N112" s="7">
        <f t="shared" si="60"/>
        <v>0</v>
      </c>
      <c r="O112" s="7">
        <f t="shared" si="61"/>
        <v>0</v>
      </c>
      <c r="P112" s="7">
        <f t="shared" si="75"/>
        <v>0</v>
      </c>
      <c r="Q112" s="9">
        <f t="shared" si="62"/>
        <v>0</v>
      </c>
      <c r="R112" s="9">
        <f t="shared" si="63"/>
        <v>0</v>
      </c>
      <c r="S112" s="9">
        <f t="shared" si="64"/>
        <v>0</v>
      </c>
      <c r="T112" s="1">
        <f t="shared" si="65"/>
        <v>0</v>
      </c>
      <c r="U112" s="9">
        <f t="shared" si="66"/>
        <v>0</v>
      </c>
      <c r="V112" s="9">
        <f t="shared" si="67"/>
        <v>0</v>
      </c>
      <c r="W112" s="1">
        <f t="shared" si="68"/>
        <v>0</v>
      </c>
      <c r="X112" s="9">
        <f t="shared" si="76"/>
        <v>0</v>
      </c>
      <c r="Y112" s="10">
        <f t="shared" si="77"/>
        <v>0</v>
      </c>
      <c r="Z112" s="10">
        <f t="shared" si="78"/>
        <v>0</v>
      </c>
      <c r="AA112" s="9">
        <f t="shared" si="79"/>
        <v>0</v>
      </c>
      <c r="AB112" s="47" t="e">
        <f t="shared" si="69"/>
        <v>#DIV/0!</v>
      </c>
      <c r="AC112" s="7">
        <f t="shared" si="70"/>
        <v>0</v>
      </c>
      <c r="AD112" s="44">
        <f t="shared" si="71"/>
        <v>0</v>
      </c>
      <c r="AE112" s="44">
        <f t="shared" si="72"/>
        <v>0</v>
      </c>
      <c r="AF112" s="44">
        <f t="shared" si="80"/>
        <v>0</v>
      </c>
      <c r="AG112" s="44">
        <f>'1 Krautuve'!AG112</f>
        <v>0</v>
      </c>
      <c r="AH112" s="61"/>
      <c r="AJ112" s="61"/>
      <c r="AK112" s="61"/>
      <c r="AL112" s="61"/>
      <c r="AM112" s="61"/>
    </row>
    <row r="113" spans="2:39" x14ac:dyDescent="0.25">
      <c r="B113" s="26" t="s">
        <v>96</v>
      </c>
      <c r="C113" s="6">
        <v>470</v>
      </c>
      <c r="D113" s="25">
        <f t="shared" si="81"/>
        <v>469.99999999999994</v>
      </c>
      <c r="E113" s="25">
        <f t="shared" si="53"/>
        <v>637</v>
      </c>
      <c r="F113" s="2">
        <f t="shared" si="54"/>
        <v>0.93406593406593408</v>
      </c>
      <c r="G113" s="3">
        <f t="shared" si="55"/>
        <v>439.01098901098902</v>
      </c>
      <c r="H113" s="3">
        <f t="shared" si="56"/>
        <v>28.021978021978022</v>
      </c>
      <c r="I113" s="3">
        <f t="shared" si="73"/>
        <v>878.02197802197804</v>
      </c>
      <c r="J113" s="3">
        <f t="shared" si="74"/>
        <v>56.043956043956044</v>
      </c>
      <c r="K113" s="4">
        <f t="shared" si="57"/>
        <v>252870.32967032967</v>
      </c>
      <c r="L113" s="4">
        <f t="shared" si="58"/>
        <v>16140.65934065934</v>
      </c>
      <c r="M113" s="7">
        <f t="shared" si="59"/>
        <v>0</v>
      </c>
      <c r="N113" s="7">
        <f t="shared" si="60"/>
        <v>0</v>
      </c>
      <c r="O113" s="7">
        <f t="shared" si="61"/>
        <v>0</v>
      </c>
      <c r="P113" s="7">
        <f t="shared" si="75"/>
        <v>0</v>
      </c>
      <c r="Q113" s="9">
        <f t="shared" si="62"/>
        <v>0</v>
      </c>
      <c r="R113" s="9">
        <f t="shared" si="63"/>
        <v>0</v>
      </c>
      <c r="S113" s="9">
        <f t="shared" si="64"/>
        <v>0</v>
      </c>
      <c r="T113" s="1">
        <f t="shared" si="65"/>
        <v>0</v>
      </c>
      <c r="U113" s="9">
        <f t="shared" si="66"/>
        <v>0</v>
      </c>
      <c r="V113" s="9">
        <f t="shared" si="67"/>
        <v>0</v>
      </c>
      <c r="W113" s="1">
        <f t="shared" si="68"/>
        <v>0</v>
      </c>
      <c r="X113" s="9">
        <f t="shared" si="76"/>
        <v>0</v>
      </c>
      <c r="Y113" s="10">
        <f t="shared" si="77"/>
        <v>0</v>
      </c>
      <c r="Z113" s="10">
        <f t="shared" si="78"/>
        <v>0</v>
      </c>
      <c r="AA113" s="9">
        <f t="shared" si="79"/>
        <v>0</v>
      </c>
      <c r="AB113" s="47" t="e">
        <f t="shared" si="69"/>
        <v>#DIV/0!</v>
      </c>
      <c r="AC113" s="7">
        <f t="shared" si="70"/>
        <v>0</v>
      </c>
      <c r="AD113" s="44">
        <f t="shared" si="71"/>
        <v>0</v>
      </c>
      <c r="AE113" s="44">
        <f t="shared" si="72"/>
        <v>0</v>
      </c>
      <c r="AF113" s="44">
        <f t="shared" si="80"/>
        <v>0</v>
      </c>
      <c r="AG113" s="44">
        <f>'1 Krautuve'!AG113</f>
        <v>0</v>
      </c>
      <c r="AH113" s="61"/>
      <c r="AJ113" s="61"/>
      <c r="AK113" s="61"/>
      <c r="AL113" s="61"/>
      <c r="AM113" s="61"/>
    </row>
    <row r="114" spans="2:39" x14ac:dyDescent="0.25">
      <c r="B114" s="26" t="s">
        <v>97</v>
      </c>
      <c r="C114" s="6">
        <v>475</v>
      </c>
      <c r="D114" s="25">
        <f t="shared" si="81"/>
        <v>475</v>
      </c>
      <c r="E114" s="25">
        <f t="shared" si="53"/>
        <v>642</v>
      </c>
      <c r="F114" s="2">
        <f t="shared" si="54"/>
        <v>0.92679127725856703</v>
      </c>
      <c r="G114" s="3">
        <f t="shared" si="55"/>
        <v>440.22585669781932</v>
      </c>
      <c r="H114" s="3">
        <f t="shared" si="56"/>
        <v>27.803738317757009</v>
      </c>
      <c r="I114" s="3">
        <f t="shared" si="73"/>
        <v>880.45171339563865</v>
      </c>
      <c r="J114" s="3">
        <f t="shared" si="74"/>
        <v>55.607476635514018</v>
      </c>
      <c r="K114" s="4">
        <f t="shared" si="57"/>
        <v>253570.09345794393</v>
      </c>
      <c r="L114" s="4">
        <f t="shared" si="58"/>
        <v>16014.953271028036</v>
      </c>
      <c r="M114" s="7">
        <f t="shared" si="59"/>
        <v>0</v>
      </c>
      <c r="N114" s="7">
        <f t="shared" si="60"/>
        <v>0</v>
      </c>
      <c r="O114" s="7">
        <f t="shared" si="61"/>
        <v>0</v>
      </c>
      <c r="P114" s="7">
        <f t="shared" si="75"/>
        <v>0</v>
      </c>
      <c r="Q114" s="9">
        <f t="shared" si="62"/>
        <v>0</v>
      </c>
      <c r="R114" s="9">
        <f t="shared" si="63"/>
        <v>0</v>
      </c>
      <c r="S114" s="9">
        <f t="shared" si="64"/>
        <v>0</v>
      </c>
      <c r="T114" s="1">
        <f t="shared" si="65"/>
        <v>0</v>
      </c>
      <c r="U114" s="9">
        <f t="shared" si="66"/>
        <v>0</v>
      </c>
      <c r="V114" s="9">
        <f t="shared" si="67"/>
        <v>0</v>
      </c>
      <c r="W114" s="1">
        <f t="shared" si="68"/>
        <v>0</v>
      </c>
      <c r="X114" s="9">
        <f t="shared" si="76"/>
        <v>0</v>
      </c>
      <c r="Y114" s="10">
        <f t="shared" si="77"/>
        <v>0</v>
      </c>
      <c r="Z114" s="10">
        <f t="shared" si="78"/>
        <v>0</v>
      </c>
      <c r="AA114" s="9">
        <f t="shared" si="79"/>
        <v>0</v>
      </c>
      <c r="AB114" s="47" t="e">
        <f t="shared" si="69"/>
        <v>#DIV/0!</v>
      </c>
      <c r="AC114" s="7">
        <f t="shared" si="70"/>
        <v>0</v>
      </c>
      <c r="AD114" s="44">
        <f t="shared" si="71"/>
        <v>0</v>
      </c>
      <c r="AE114" s="44">
        <f t="shared" si="72"/>
        <v>0</v>
      </c>
      <c r="AF114" s="44">
        <f t="shared" si="80"/>
        <v>0</v>
      </c>
      <c r="AG114" s="44">
        <f>'1 Krautuve'!AG114</f>
        <v>0</v>
      </c>
      <c r="AH114" s="61"/>
      <c r="AJ114" s="61"/>
      <c r="AK114" s="61"/>
      <c r="AL114" s="61"/>
      <c r="AM114" s="61"/>
    </row>
    <row r="115" spans="2:39" x14ac:dyDescent="0.25">
      <c r="B115" s="26" t="s">
        <v>98</v>
      </c>
      <c r="C115" s="6">
        <v>480</v>
      </c>
      <c r="D115" s="25">
        <f t="shared" si="81"/>
        <v>480</v>
      </c>
      <c r="E115" s="25">
        <f t="shared" si="53"/>
        <v>647</v>
      </c>
      <c r="F115" s="2">
        <f t="shared" si="54"/>
        <v>0.91962905718701704</v>
      </c>
      <c r="G115" s="3">
        <f t="shared" si="55"/>
        <v>441.4219474497682</v>
      </c>
      <c r="H115" s="3">
        <f t="shared" si="56"/>
        <v>27.588871715610512</v>
      </c>
      <c r="I115" s="3">
        <f t="shared" si="73"/>
        <v>882.84389489953639</v>
      </c>
      <c r="J115" s="3">
        <f t="shared" si="74"/>
        <v>55.177743431221025</v>
      </c>
      <c r="K115" s="4">
        <f t="shared" si="57"/>
        <v>254259.04173106648</v>
      </c>
      <c r="L115" s="4">
        <f t="shared" si="58"/>
        <v>15891.190108191655</v>
      </c>
      <c r="M115" s="7">
        <f t="shared" si="59"/>
        <v>0</v>
      </c>
      <c r="N115" s="7">
        <f t="shared" si="60"/>
        <v>0</v>
      </c>
      <c r="O115" s="7">
        <f t="shared" si="61"/>
        <v>0</v>
      </c>
      <c r="P115" s="7">
        <f t="shared" si="75"/>
        <v>0</v>
      </c>
      <c r="Q115" s="9">
        <f t="shared" si="62"/>
        <v>0</v>
      </c>
      <c r="R115" s="9">
        <f t="shared" si="63"/>
        <v>0</v>
      </c>
      <c r="S115" s="9">
        <f t="shared" si="64"/>
        <v>0</v>
      </c>
      <c r="T115" s="1">
        <f t="shared" si="65"/>
        <v>0</v>
      </c>
      <c r="U115" s="9">
        <f t="shared" si="66"/>
        <v>0</v>
      </c>
      <c r="V115" s="9">
        <f t="shared" si="67"/>
        <v>0</v>
      </c>
      <c r="W115" s="1">
        <f t="shared" si="68"/>
        <v>0</v>
      </c>
      <c r="X115" s="9">
        <f t="shared" si="76"/>
        <v>0</v>
      </c>
      <c r="Y115" s="10">
        <f t="shared" si="77"/>
        <v>0</v>
      </c>
      <c r="Z115" s="10">
        <f t="shared" si="78"/>
        <v>0</v>
      </c>
      <c r="AA115" s="9">
        <f t="shared" si="79"/>
        <v>0</v>
      </c>
      <c r="AB115" s="47" t="e">
        <f t="shared" si="69"/>
        <v>#DIV/0!</v>
      </c>
      <c r="AC115" s="7">
        <f t="shared" si="70"/>
        <v>0</v>
      </c>
      <c r="AD115" s="44">
        <f t="shared" si="71"/>
        <v>0</v>
      </c>
      <c r="AE115" s="44">
        <f t="shared" si="72"/>
        <v>0</v>
      </c>
      <c r="AF115" s="44">
        <f t="shared" si="80"/>
        <v>0</v>
      </c>
      <c r="AG115" s="44">
        <f>'1 Krautuve'!AG115</f>
        <v>0</v>
      </c>
      <c r="AH115" s="61"/>
      <c r="AJ115" s="61"/>
      <c r="AK115" s="61"/>
      <c r="AL115" s="61"/>
      <c r="AM115" s="61"/>
    </row>
    <row r="116" spans="2:39" x14ac:dyDescent="0.25">
      <c r="B116" s="26" t="s">
        <v>99</v>
      </c>
      <c r="C116" s="6">
        <v>485</v>
      </c>
      <c r="D116" s="25">
        <f t="shared" si="81"/>
        <v>485.00000000000006</v>
      </c>
      <c r="E116" s="25">
        <f t="shared" ref="E116:E139" si="82">D116+$D$7+$D$8</f>
        <v>652</v>
      </c>
      <c r="F116" s="2">
        <f t="shared" ref="F116:F139" si="83">($D$10-$D$9-$D$12)/E116</f>
        <v>0.91257668711656437</v>
      </c>
      <c r="G116" s="3">
        <f t="shared" ref="G116:G139" si="84">C116*F116</f>
        <v>442.59969325153372</v>
      </c>
      <c r="H116" s="3">
        <f t="shared" ref="H116:H139" si="85">F116*$D$16</f>
        <v>27.377300613496931</v>
      </c>
      <c r="I116" s="3">
        <f t="shared" si="73"/>
        <v>885.19938650306744</v>
      </c>
      <c r="J116" s="3">
        <f t="shared" si="74"/>
        <v>54.754601226993863</v>
      </c>
      <c r="K116" s="4">
        <f t="shared" ref="K116:K139" si="86">I116*$D$14</f>
        <v>254937.42331288342</v>
      </c>
      <c r="L116" s="4">
        <f t="shared" ref="L116:L139" si="87">J116*$D$14</f>
        <v>15769.325153374233</v>
      </c>
      <c r="M116" s="7">
        <f t="shared" ref="M116:M139" si="88">K116*$W$16</f>
        <v>0</v>
      </c>
      <c r="N116" s="7">
        <f t="shared" ref="N116:N139" si="89">$W$11</f>
        <v>0</v>
      </c>
      <c r="O116" s="7">
        <f t="shared" ref="O116:O139" si="90">((L116/$D$16)*($D$7+$D$8))/60*$K$16</f>
        <v>0</v>
      </c>
      <c r="P116" s="7">
        <f t="shared" si="75"/>
        <v>0</v>
      </c>
      <c r="Q116" s="9">
        <f t="shared" ref="Q116:Q139" si="91">ROUND($K$12/100*K116*$K$10,2)</f>
        <v>0</v>
      </c>
      <c r="R116" s="9">
        <f t="shared" ref="R116:R139" si="92">K116*$K$4</f>
        <v>0</v>
      </c>
      <c r="S116" s="9">
        <f t="shared" ref="S116:S139" si="93">K116*$K$5</f>
        <v>0</v>
      </c>
      <c r="T116" s="1">
        <f t="shared" ref="T116:T139" si="94">$K$6</f>
        <v>0</v>
      </c>
      <c r="U116" s="9">
        <f t="shared" ref="U116:U139" si="95">$K$7</f>
        <v>0</v>
      </c>
      <c r="V116" s="9">
        <f t="shared" ref="V116:V139" si="96">$K$8</f>
        <v>0</v>
      </c>
      <c r="W116" s="1">
        <f t="shared" ref="W116:W139" si="97">$K$9</f>
        <v>0</v>
      </c>
      <c r="X116" s="9">
        <f t="shared" si="76"/>
        <v>0</v>
      </c>
      <c r="Y116" s="10">
        <f t="shared" si="77"/>
        <v>0</v>
      </c>
      <c r="Z116" s="10">
        <f t="shared" si="78"/>
        <v>0</v>
      </c>
      <c r="AA116" s="9">
        <f t="shared" si="79"/>
        <v>0</v>
      </c>
      <c r="AB116" s="47" t="e">
        <f t="shared" ref="AB116:AB139" si="98">AA116/X116</f>
        <v>#DIV/0!</v>
      </c>
      <c r="AC116" s="7">
        <f t="shared" ref="AC116:AC139" si="99">X116+AA116</f>
        <v>0</v>
      </c>
      <c r="AD116" s="44">
        <f t="shared" ref="AD116:AD139" si="100">AC116/K116</f>
        <v>0</v>
      </c>
      <c r="AE116" s="44">
        <f t="shared" ref="AE116:AE139" si="101">AC116/L116</f>
        <v>0</v>
      </c>
      <c r="AF116" s="44">
        <f t="shared" si="80"/>
        <v>0</v>
      </c>
      <c r="AG116" s="44">
        <f>'1 Krautuve'!AG116</f>
        <v>0</v>
      </c>
      <c r="AH116" s="61"/>
      <c r="AJ116" s="61"/>
      <c r="AK116" s="61"/>
      <c r="AL116" s="61"/>
      <c r="AM116" s="61"/>
    </row>
    <row r="117" spans="2:39" x14ac:dyDescent="0.25">
      <c r="B117" s="26" t="s">
        <v>100</v>
      </c>
      <c r="C117" s="6">
        <v>490</v>
      </c>
      <c r="D117" s="25">
        <f t="shared" si="81"/>
        <v>489.99999999999994</v>
      </c>
      <c r="E117" s="25">
        <f t="shared" si="82"/>
        <v>657</v>
      </c>
      <c r="F117" s="2">
        <f t="shared" si="83"/>
        <v>0.9056316590563166</v>
      </c>
      <c r="G117" s="3">
        <f t="shared" si="84"/>
        <v>443.7595129375951</v>
      </c>
      <c r="H117" s="3">
        <f t="shared" si="85"/>
        <v>27.168949771689498</v>
      </c>
      <c r="I117" s="3">
        <f t="shared" si="73"/>
        <v>887.51902587519021</v>
      </c>
      <c r="J117" s="3">
        <f t="shared" ref="J117:J139" si="102">H117*2</f>
        <v>54.337899543378995</v>
      </c>
      <c r="K117" s="4">
        <f t="shared" si="86"/>
        <v>255605.47945205477</v>
      </c>
      <c r="L117" s="4">
        <f t="shared" si="87"/>
        <v>15649.31506849315</v>
      </c>
      <c r="M117" s="7">
        <f t="shared" si="88"/>
        <v>0</v>
      </c>
      <c r="N117" s="7">
        <f t="shared" si="89"/>
        <v>0</v>
      </c>
      <c r="O117" s="7">
        <f t="shared" si="90"/>
        <v>0</v>
      </c>
      <c r="P117" s="7">
        <f t="shared" si="75"/>
        <v>0</v>
      </c>
      <c r="Q117" s="9">
        <f t="shared" si="91"/>
        <v>0</v>
      </c>
      <c r="R117" s="9">
        <f t="shared" si="92"/>
        <v>0</v>
      </c>
      <c r="S117" s="9">
        <f t="shared" si="93"/>
        <v>0</v>
      </c>
      <c r="T117" s="1">
        <f t="shared" si="94"/>
        <v>0</v>
      </c>
      <c r="U117" s="9">
        <f t="shared" si="95"/>
        <v>0</v>
      </c>
      <c r="V117" s="9">
        <f t="shared" si="96"/>
        <v>0</v>
      </c>
      <c r="W117" s="1">
        <f t="shared" si="97"/>
        <v>0</v>
      </c>
      <c r="X117" s="9">
        <f t="shared" si="76"/>
        <v>0</v>
      </c>
      <c r="Y117" s="10">
        <f t="shared" si="77"/>
        <v>0</v>
      </c>
      <c r="Z117" s="10">
        <f t="shared" si="78"/>
        <v>0</v>
      </c>
      <c r="AA117" s="9">
        <f t="shared" si="79"/>
        <v>0</v>
      </c>
      <c r="AB117" s="47" t="e">
        <f t="shared" si="98"/>
        <v>#DIV/0!</v>
      </c>
      <c r="AC117" s="7">
        <f t="shared" si="99"/>
        <v>0</v>
      </c>
      <c r="AD117" s="44">
        <f t="shared" si="100"/>
        <v>0</v>
      </c>
      <c r="AE117" s="44">
        <f t="shared" si="101"/>
        <v>0</v>
      </c>
      <c r="AF117" s="44">
        <f t="shared" si="80"/>
        <v>0</v>
      </c>
      <c r="AG117" s="44">
        <f>'1 Krautuve'!AG117</f>
        <v>0</v>
      </c>
      <c r="AH117" s="61"/>
      <c r="AJ117" s="61"/>
      <c r="AK117" s="61"/>
      <c r="AL117" s="61"/>
      <c r="AM117" s="61"/>
    </row>
    <row r="118" spans="2:39" x14ac:dyDescent="0.25">
      <c r="B118" s="26" t="s">
        <v>101</v>
      </c>
      <c r="C118" s="6">
        <v>495</v>
      </c>
      <c r="D118" s="25">
        <f t="shared" si="81"/>
        <v>495</v>
      </c>
      <c r="E118" s="25">
        <f t="shared" si="82"/>
        <v>662</v>
      </c>
      <c r="F118" s="2">
        <f t="shared" si="83"/>
        <v>0.8987915407854985</v>
      </c>
      <c r="G118" s="3">
        <f t="shared" si="84"/>
        <v>444.90181268882174</v>
      </c>
      <c r="H118" s="3">
        <f t="shared" si="85"/>
        <v>26.963746223564954</v>
      </c>
      <c r="I118" s="3">
        <f t="shared" si="73"/>
        <v>889.80362537764347</v>
      </c>
      <c r="J118" s="3">
        <f t="shared" si="102"/>
        <v>53.927492447129907</v>
      </c>
      <c r="K118" s="4">
        <f t="shared" si="86"/>
        <v>256263.44410876132</v>
      </c>
      <c r="L118" s="4">
        <f t="shared" si="87"/>
        <v>15531.117824773413</v>
      </c>
      <c r="M118" s="7">
        <f t="shared" si="88"/>
        <v>0</v>
      </c>
      <c r="N118" s="7">
        <f t="shared" si="89"/>
        <v>0</v>
      </c>
      <c r="O118" s="7">
        <f t="shared" si="90"/>
        <v>0</v>
      </c>
      <c r="P118" s="7">
        <f t="shared" si="75"/>
        <v>0</v>
      </c>
      <c r="Q118" s="9">
        <f t="shared" si="91"/>
        <v>0</v>
      </c>
      <c r="R118" s="9">
        <f t="shared" si="92"/>
        <v>0</v>
      </c>
      <c r="S118" s="9">
        <f t="shared" si="93"/>
        <v>0</v>
      </c>
      <c r="T118" s="1">
        <f t="shared" si="94"/>
        <v>0</v>
      </c>
      <c r="U118" s="9">
        <f t="shared" si="95"/>
        <v>0</v>
      </c>
      <c r="V118" s="9">
        <f t="shared" si="96"/>
        <v>0</v>
      </c>
      <c r="W118" s="1">
        <f t="shared" si="97"/>
        <v>0</v>
      </c>
      <c r="X118" s="9">
        <f t="shared" si="76"/>
        <v>0</v>
      </c>
      <c r="Y118" s="10">
        <f t="shared" si="77"/>
        <v>0</v>
      </c>
      <c r="Z118" s="10">
        <f t="shared" si="78"/>
        <v>0</v>
      </c>
      <c r="AA118" s="9">
        <f t="shared" si="79"/>
        <v>0</v>
      </c>
      <c r="AB118" s="47" t="e">
        <f t="shared" si="98"/>
        <v>#DIV/0!</v>
      </c>
      <c r="AC118" s="7">
        <f t="shared" si="99"/>
        <v>0</v>
      </c>
      <c r="AD118" s="44">
        <f t="shared" si="100"/>
        <v>0</v>
      </c>
      <c r="AE118" s="44">
        <f t="shared" si="101"/>
        <v>0</v>
      </c>
      <c r="AF118" s="44">
        <f t="shared" si="80"/>
        <v>0</v>
      </c>
      <c r="AG118" s="44">
        <f>'1 Krautuve'!AG118</f>
        <v>0</v>
      </c>
      <c r="AH118" s="61"/>
      <c r="AJ118" s="61"/>
      <c r="AK118" s="61"/>
      <c r="AL118" s="61"/>
      <c r="AM118" s="61"/>
    </row>
    <row r="119" spans="2:39" x14ac:dyDescent="0.25">
      <c r="B119" s="26" t="s">
        <v>102</v>
      </c>
      <c r="C119" s="6">
        <v>500</v>
      </c>
      <c r="D119" s="25">
        <f t="shared" si="81"/>
        <v>500</v>
      </c>
      <c r="E119" s="25">
        <f t="shared" si="82"/>
        <v>667</v>
      </c>
      <c r="F119" s="2">
        <f t="shared" si="83"/>
        <v>0.89205397301349321</v>
      </c>
      <c r="G119" s="3">
        <f t="shared" si="84"/>
        <v>446.0269865067466</v>
      </c>
      <c r="H119" s="3">
        <f t="shared" si="85"/>
        <v>26.761619190404797</v>
      </c>
      <c r="I119" s="3">
        <f t="shared" si="73"/>
        <v>892.05397301349319</v>
      </c>
      <c r="J119" s="3">
        <f t="shared" si="102"/>
        <v>53.523238380809595</v>
      </c>
      <c r="K119" s="4">
        <f t="shared" si="86"/>
        <v>256911.54422788604</v>
      </c>
      <c r="L119" s="4">
        <f t="shared" si="87"/>
        <v>15414.692653673163</v>
      </c>
      <c r="M119" s="7">
        <f t="shared" si="88"/>
        <v>0</v>
      </c>
      <c r="N119" s="7">
        <f t="shared" si="89"/>
        <v>0</v>
      </c>
      <c r="O119" s="7">
        <f t="shared" si="90"/>
        <v>0</v>
      </c>
      <c r="P119" s="7">
        <f t="shared" si="75"/>
        <v>0</v>
      </c>
      <c r="Q119" s="9">
        <f t="shared" si="91"/>
        <v>0</v>
      </c>
      <c r="R119" s="9">
        <f t="shared" si="92"/>
        <v>0</v>
      </c>
      <c r="S119" s="9">
        <f t="shared" si="93"/>
        <v>0</v>
      </c>
      <c r="T119" s="1">
        <f t="shared" si="94"/>
        <v>0</v>
      </c>
      <c r="U119" s="9">
        <f t="shared" si="95"/>
        <v>0</v>
      </c>
      <c r="V119" s="9">
        <f t="shared" si="96"/>
        <v>0</v>
      </c>
      <c r="W119" s="1">
        <f t="shared" si="97"/>
        <v>0</v>
      </c>
      <c r="X119" s="9">
        <f t="shared" si="76"/>
        <v>0</v>
      </c>
      <c r="Y119" s="10">
        <f t="shared" si="77"/>
        <v>0</v>
      </c>
      <c r="Z119" s="10">
        <f t="shared" si="78"/>
        <v>0</v>
      </c>
      <c r="AA119" s="9">
        <f t="shared" si="79"/>
        <v>0</v>
      </c>
      <c r="AB119" s="47" t="e">
        <f t="shared" si="98"/>
        <v>#DIV/0!</v>
      </c>
      <c r="AC119" s="7">
        <f t="shared" si="99"/>
        <v>0</v>
      </c>
      <c r="AD119" s="44">
        <f t="shared" si="100"/>
        <v>0</v>
      </c>
      <c r="AE119" s="44">
        <f t="shared" si="101"/>
        <v>0</v>
      </c>
      <c r="AF119" s="44">
        <f t="shared" si="80"/>
        <v>0</v>
      </c>
      <c r="AG119" s="44">
        <f>'1 Krautuve'!AG119</f>
        <v>0</v>
      </c>
      <c r="AH119" s="61"/>
      <c r="AJ119" s="61"/>
      <c r="AK119" s="61"/>
      <c r="AL119" s="61"/>
      <c r="AM119" s="61"/>
    </row>
    <row r="120" spans="2:39" x14ac:dyDescent="0.25">
      <c r="B120" s="26" t="s">
        <v>103</v>
      </c>
      <c r="C120" s="6">
        <v>505</v>
      </c>
      <c r="D120" s="25">
        <f t="shared" si="81"/>
        <v>504.99999999999994</v>
      </c>
      <c r="E120" s="25">
        <f t="shared" si="82"/>
        <v>672</v>
      </c>
      <c r="F120" s="2">
        <f t="shared" si="83"/>
        <v>0.88541666666666663</v>
      </c>
      <c r="G120" s="3">
        <f t="shared" si="84"/>
        <v>447.13541666666663</v>
      </c>
      <c r="H120" s="3">
        <f t="shared" si="85"/>
        <v>26.5625</v>
      </c>
      <c r="I120" s="3">
        <f t="shared" si="73"/>
        <v>894.27083333333326</v>
      </c>
      <c r="J120" s="3">
        <f t="shared" si="102"/>
        <v>53.125</v>
      </c>
      <c r="K120" s="4">
        <f t="shared" si="86"/>
        <v>257549.99999999997</v>
      </c>
      <c r="L120" s="4">
        <f t="shared" si="87"/>
        <v>15300</v>
      </c>
      <c r="M120" s="7">
        <f t="shared" si="88"/>
        <v>0</v>
      </c>
      <c r="N120" s="7">
        <f t="shared" si="89"/>
        <v>0</v>
      </c>
      <c r="O120" s="7">
        <f t="shared" si="90"/>
        <v>0</v>
      </c>
      <c r="P120" s="7">
        <f t="shared" si="75"/>
        <v>0</v>
      </c>
      <c r="Q120" s="9">
        <f t="shared" si="91"/>
        <v>0</v>
      </c>
      <c r="R120" s="9">
        <f t="shared" si="92"/>
        <v>0</v>
      </c>
      <c r="S120" s="9">
        <f t="shared" si="93"/>
        <v>0</v>
      </c>
      <c r="T120" s="1">
        <f t="shared" si="94"/>
        <v>0</v>
      </c>
      <c r="U120" s="9">
        <f t="shared" si="95"/>
        <v>0</v>
      </c>
      <c r="V120" s="9">
        <f t="shared" si="96"/>
        <v>0</v>
      </c>
      <c r="W120" s="1">
        <f t="shared" si="97"/>
        <v>0</v>
      </c>
      <c r="X120" s="9">
        <f t="shared" si="76"/>
        <v>0</v>
      </c>
      <c r="Y120" s="10">
        <f t="shared" si="77"/>
        <v>0</v>
      </c>
      <c r="Z120" s="10">
        <f t="shared" si="78"/>
        <v>0</v>
      </c>
      <c r="AA120" s="9">
        <f t="shared" si="79"/>
        <v>0</v>
      </c>
      <c r="AB120" s="47" t="e">
        <f t="shared" si="98"/>
        <v>#DIV/0!</v>
      </c>
      <c r="AC120" s="7">
        <f t="shared" si="99"/>
        <v>0</v>
      </c>
      <c r="AD120" s="44">
        <f t="shared" si="100"/>
        <v>0</v>
      </c>
      <c r="AE120" s="44">
        <f t="shared" si="101"/>
        <v>0</v>
      </c>
      <c r="AF120" s="44">
        <f t="shared" si="80"/>
        <v>0</v>
      </c>
      <c r="AG120" s="44">
        <f>'1 Krautuve'!AG120</f>
        <v>0</v>
      </c>
      <c r="AH120" s="61"/>
      <c r="AJ120" s="61"/>
      <c r="AK120" s="61"/>
      <c r="AL120" s="61"/>
      <c r="AM120" s="61"/>
    </row>
    <row r="121" spans="2:39" x14ac:dyDescent="0.25">
      <c r="B121" s="26" t="s">
        <v>104</v>
      </c>
      <c r="C121" s="6">
        <v>510</v>
      </c>
      <c r="D121" s="25">
        <f t="shared" si="81"/>
        <v>510</v>
      </c>
      <c r="E121" s="25">
        <f t="shared" si="82"/>
        <v>677</v>
      </c>
      <c r="F121" s="2">
        <f t="shared" si="83"/>
        <v>0.87887740029542094</v>
      </c>
      <c r="G121" s="3">
        <f t="shared" si="84"/>
        <v>448.2274741506647</v>
      </c>
      <c r="H121" s="3">
        <f t="shared" si="85"/>
        <v>26.366322008862628</v>
      </c>
      <c r="I121" s="3">
        <f t="shared" si="73"/>
        <v>896.45494830132941</v>
      </c>
      <c r="J121" s="3">
        <f t="shared" si="102"/>
        <v>52.732644017725256</v>
      </c>
      <c r="K121" s="4">
        <f t="shared" si="86"/>
        <v>258179.02511078288</v>
      </c>
      <c r="L121" s="4">
        <f t="shared" si="87"/>
        <v>15187.001477104874</v>
      </c>
      <c r="M121" s="7">
        <f t="shared" si="88"/>
        <v>0</v>
      </c>
      <c r="N121" s="7">
        <f t="shared" si="89"/>
        <v>0</v>
      </c>
      <c r="O121" s="7">
        <f t="shared" si="90"/>
        <v>0</v>
      </c>
      <c r="P121" s="7">
        <f t="shared" si="75"/>
        <v>0</v>
      </c>
      <c r="Q121" s="9">
        <f t="shared" si="91"/>
        <v>0</v>
      </c>
      <c r="R121" s="9">
        <f t="shared" si="92"/>
        <v>0</v>
      </c>
      <c r="S121" s="9">
        <f t="shared" si="93"/>
        <v>0</v>
      </c>
      <c r="T121" s="1">
        <f t="shared" si="94"/>
        <v>0</v>
      </c>
      <c r="U121" s="9">
        <f t="shared" si="95"/>
        <v>0</v>
      </c>
      <c r="V121" s="9">
        <f t="shared" si="96"/>
        <v>0</v>
      </c>
      <c r="W121" s="1">
        <f t="shared" si="97"/>
        <v>0</v>
      </c>
      <c r="X121" s="9">
        <f t="shared" si="76"/>
        <v>0</v>
      </c>
      <c r="Y121" s="10">
        <f t="shared" si="77"/>
        <v>0</v>
      </c>
      <c r="Z121" s="10">
        <f t="shared" si="78"/>
        <v>0</v>
      </c>
      <c r="AA121" s="9">
        <f t="shared" si="79"/>
        <v>0</v>
      </c>
      <c r="AB121" s="47" t="e">
        <f t="shared" si="98"/>
        <v>#DIV/0!</v>
      </c>
      <c r="AC121" s="7">
        <f t="shared" si="99"/>
        <v>0</v>
      </c>
      <c r="AD121" s="44">
        <f t="shared" si="100"/>
        <v>0</v>
      </c>
      <c r="AE121" s="44">
        <f t="shared" si="101"/>
        <v>0</v>
      </c>
      <c r="AF121" s="44">
        <f t="shared" si="80"/>
        <v>0</v>
      </c>
      <c r="AG121" s="44">
        <f>'1 Krautuve'!AG121</f>
        <v>0</v>
      </c>
      <c r="AH121" s="61"/>
      <c r="AJ121" s="61"/>
      <c r="AK121" s="61"/>
      <c r="AL121" s="61"/>
      <c r="AM121" s="61"/>
    </row>
    <row r="122" spans="2:39" x14ac:dyDescent="0.25">
      <c r="B122" s="26" t="s">
        <v>105</v>
      </c>
      <c r="C122" s="6">
        <v>515</v>
      </c>
      <c r="D122" s="25">
        <f t="shared" si="81"/>
        <v>515</v>
      </c>
      <c r="E122" s="25">
        <f t="shared" si="82"/>
        <v>682</v>
      </c>
      <c r="F122" s="2">
        <f t="shared" si="83"/>
        <v>0.87243401759530792</v>
      </c>
      <c r="G122" s="3">
        <f t="shared" si="84"/>
        <v>449.30351906158359</v>
      </c>
      <c r="H122" s="3">
        <f t="shared" si="85"/>
        <v>26.173020527859236</v>
      </c>
      <c r="I122" s="3">
        <f t="shared" si="73"/>
        <v>898.60703812316717</v>
      </c>
      <c r="J122" s="3">
        <f t="shared" si="102"/>
        <v>52.346041055718473</v>
      </c>
      <c r="K122" s="4">
        <f t="shared" si="86"/>
        <v>258798.82697947216</v>
      </c>
      <c r="L122" s="4">
        <f t="shared" si="87"/>
        <v>15075.659824046921</v>
      </c>
      <c r="M122" s="7">
        <f t="shared" si="88"/>
        <v>0</v>
      </c>
      <c r="N122" s="7">
        <f t="shared" si="89"/>
        <v>0</v>
      </c>
      <c r="O122" s="7">
        <f t="shared" si="90"/>
        <v>0</v>
      </c>
      <c r="P122" s="7">
        <f t="shared" si="75"/>
        <v>0</v>
      </c>
      <c r="Q122" s="9">
        <f t="shared" si="91"/>
        <v>0</v>
      </c>
      <c r="R122" s="9">
        <f t="shared" si="92"/>
        <v>0</v>
      </c>
      <c r="S122" s="9">
        <f t="shared" si="93"/>
        <v>0</v>
      </c>
      <c r="T122" s="1">
        <f t="shared" si="94"/>
        <v>0</v>
      </c>
      <c r="U122" s="9">
        <f t="shared" si="95"/>
        <v>0</v>
      </c>
      <c r="V122" s="9">
        <f t="shared" si="96"/>
        <v>0</v>
      </c>
      <c r="W122" s="1">
        <f t="shared" si="97"/>
        <v>0</v>
      </c>
      <c r="X122" s="9">
        <f t="shared" si="76"/>
        <v>0</v>
      </c>
      <c r="Y122" s="10">
        <f t="shared" si="77"/>
        <v>0</v>
      </c>
      <c r="Z122" s="10">
        <f t="shared" si="78"/>
        <v>0</v>
      </c>
      <c r="AA122" s="9">
        <f t="shared" si="79"/>
        <v>0</v>
      </c>
      <c r="AB122" s="47" t="e">
        <f t="shared" si="98"/>
        <v>#DIV/0!</v>
      </c>
      <c r="AC122" s="7">
        <f t="shared" si="99"/>
        <v>0</v>
      </c>
      <c r="AD122" s="44">
        <f t="shared" si="100"/>
        <v>0</v>
      </c>
      <c r="AE122" s="44">
        <f t="shared" si="101"/>
        <v>0</v>
      </c>
      <c r="AF122" s="44">
        <f t="shared" si="80"/>
        <v>0</v>
      </c>
      <c r="AG122" s="44">
        <f>'1 Krautuve'!AG122</f>
        <v>0</v>
      </c>
      <c r="AH122" s="61"/>
      <c r="AJ122" s="61"/>
      <c r="AK122" s="61"/>
      <c r="AL122" s="61"/>
      <c r="AM122" s="61"/>
    </row>
    <row r="123" spans="2:39" x14ac:dyDescent="0.25">
      <c r="B123" s="26" t="s">
        <v>106</v>
      </c>
      <c r="C123" s="6">
        <v>520</v>
      </c>
      <c r="D123" s="25">
        <f t="shared" si="81"/>
        <v>520</v>
      </c>
      <c r="E123" s="25">
        <f t="shared" si="82"/>
        <v>687</v>
      </c>
      <c r="F123" s="2">
        <f t="shared" si="83"/>
        <v>0.86608442503639005</v>
      </c>
      <c r="G123" s="3">
        <f t="shared" si="84"/>
        <v>450.36390101892283</v>
      </c>
      <c r="H123" s="3">
        <f t="shared" si="85"/>
        <v>25.9825327510917</v>
      </c>
      <c r="I123" s="3">
        <f t="shared" si="73"/>
        <v>900.72780203784566</v>
      </c>
      <c r="J123" s="3">
        <f t="shared" si="102"/>
        <v>51.9650655021834</v>
      </c>
      <c r="K123" s="4">
        <f t="shared" si="86"/>
        <v>259409.60698689954</v>
      </c>
      <c r="L123" s="4">
        <f t="shared" si="87"/>
        <v>14965.938864628819</v>
      </c>
      <c r="M123" s="7">
        <f t="shared" si="88"/>
        <v>0</v>
      </c>
      <c r="N123" s="7">
        <f t="shared" si="89"/>
        <v>0</v>
      </c>
      <c r="O123" s="7">
        <f t="shared" si="90"/>
        <v>0</v>
      </c>
      <c r="P123" s="7">
        <f t="shared" si="75"/>
        <v>0</v>
      </c>
      <c r="Q123" s="9">
        <f t="shared" si="91"/>
        <v>0</v>
      </c>
      <c r="R123" s="9">
        <f t="shared" si="92"/>
        <v>0</v>
      </c>
      <c r="S123" s="9">
        <f t="shared" si="93"/>
        <v>0</v>
      </c>
      <c r="T123" s="1">
        <f t="shared" si="94"/>
        <v>0</v>
      </c>
      <c r="U123" s="9">
        <f t="shared" si="95"/>
        <v>0</v>
      </c>
      <c r="V123" s="9">
        <f t="shared" si="96"/>
        <v>0</v>
      </c>
      <c r="W123" s="1">
        <f t="shared" si="97"/>
        <v>0</v>
      </c>
      <c r="X123" s="9">
        <f t="shared" si="76"/>
        <v>0</v>
      </c>
      <c r="Y123" s="10">
        <f t="shared" si="77"/>
        <v>0</v>
      </c>
      <c r="Z123" s="10">
        <f t="shared" si="78"/>
        <v>0</v>
      </c>
      <c r="AA123" s="9">
        <f t="shared" si="79"/>
        <v>0</v>
      </c>
      <c r="AB123" s="47" t="e">
        <f t="shared" si="98"/>
        <v>#DIV/0!</v>
      </c>
      <c r="AC123" s="7">
        <f t="shared" si="99"/>
        <v>0</v>
      </c>
      <c r="AD123" s="44">
        <f t="shared" si="100"/>
        <v>0</v>
      </c>
      <c r="AE123" s="44">
        <f t="shared" si="101"/>
        <v>0</v>
      </c>
      <c r="AF123" s="44">
        <f t="shared" si="80"/>
        <v>0</v>
      </c>
      <c r="AG123" s="44">
        <f>'1 Krautuve'!AG123</f>
        <v>0</v>
      </c>
      <c r="AH123" s="61"/>
      <c r="AJ123" s="61"/>
      <c r="AK123" s="61"/>
      <c r="AL123" s="61"/>
      <c r="AM123" s="61"/>
    </row>
    <row r="124" spans="2:39" x14ac:dyDescent="0.25">
      <c r="B124" s="26" t="s">
        <v>107</v>
      </c>
      <c r="C124" s="6">
        <v>525</v>
      </c>
      <c r="D124" s="25">
        <f t="shared" si="81"/>
        <v>525</v>
      </c>
      <c r="E124" s="25">
        <f t="shared" si="82"/>
        <v>692</v>
      </c>
      <c r="F124" s="2">
        <f t="shared" si="83"/>
        <v>0.85982658959537572</v>
      </c>
      <c r="G124" s="3">
        <f t="shared" si="84"/>
        <v>451.40895953757223</v>
      </c>
      <c r="H124" s="3">
        <f t="shared" si="85"/>
        <v>25.794797687861273</v>
      </c>
      <c r="I124" s="3">
        <f t="shared" si="73"/>
        <v>902.81791907514446</v>
      </c>
      <c r="J124" s="3">
        <f t="shared" si="102"/>
        <v>51.589595375722546</v>
      </c>
      <c r="K124" s="4">
        <f t="shared" si="86"/>
        <v>260011.5606936416</v>
      </c>
      <c r="L124" s="4">
        <f t="shared" si="87"/>
        <v>14857.803468208092</v>
      </c>
      <c r="M124" s="7">
        <f t="shared" si="88"/>
        <v>0</v>
      </c>
      <c r="N124" s="7">
        <f t="shared" si="89"/>
        <v>0</v>
      </c>
      <c r="O124" s="7">
        <f t="shared" si="90"/>
        <v>0</v>
      </c>
      <c r="P124" s="7">
        <f t="shared" si="75"/>
        <v>0</v>
      </c>
      <c r="Q124" s="9">
        <f t="shared" si="91"/>
        <v>0</v>
      </c>
      <c r="R124" s="9">
        <f t="shared" si="92"/>
        <v>0</v>
      </c>
      <c r="S124" s="9">
        <f t="shared" si="93"/>
        <v>0</v>
      </c>
      <c r="T124" s="1">
        <f t="shared" si="94"/>
        <v>0</v>
      </c>
      <c r="U124" s="9">
        <f t="shared" si="95"/>
        <v>0</v>
      </c>
      <c r="V124" s="9">
        <f t="shared" si="96"/>
        <v>0</v>
      </c>
      <c r="W124" s="1">
        <f t="shared" si="97"/>
        <v>0</v>
      </c>
      <c r="X124" s="9">
        <f t="shared" si="76"/>
        <v>0</v>
      </c>
      <c r="Y124" s="10">
        <f t="shared" si="77"/>
        <v>0</v>
      </c>
      <c r="Z124" s="10">
        <f t="shared" si="78"/>
        <v>0</v>
      </c>
      <c r="AA124" s="9">
        <f t="shared" si="79"/>
        <v>0</v>
      </c>
      <c r="AB124" s="47" t="e">
        <f t="shared" si="98"/>
        <v>#DIV/0!</v>
      </c>
      <c r="AC124" s="7">
        <f t="shared" si="99"/>
        <v>0</v>
      </c>
      <c r="AD124" s="44">
        <f t="shared" si="100"/>
        <v>0</v>
      </c>
      <c r="AE124" s="44">
        <f t="shared" si="101"/>
        <v>0</v>
      </c>
      <c r="AF124" s="44">
        <f t="shared" si="80"/>
        <v>0</v>
      </c>
      <c r="AG124" s="44">
        <f>'1 Krautuve'!AG124</f>
        <v>0</v>
      </c>
      <c r="AH124" s="61"/>
      <c r="AJ124" s="61"/>
      <c r="AK124" s="61"/>
      <c r="AL124" s="61"/>
      <c r="AM124" s="61"/>
    </row>
    <row r="125" spans="2:39" x14ac:dyDescent="0.25">
      <c r="B125" s="26" t="s">
        <v>108</v>
      </c>
      <c r="C125" s="6">
        <v>530</v>
      </c>
      <c r="D125" s="25">
        <f t="shared" si="81"/>
        <v>530</v>
      </c>
      <c r="E125" s="25">
        <f t="shared" si="82"/>
        <v>697</v>
      </c>
      <c r="F125" s="2">
        <f t="shared" si="83"/>
        <v>0.85365853658536583</v>
      </c>
      <c r="G125" s="3">
        <f t="shared" si="84"/>
        <v>452.4390243902439</v>
      </c>
      <c r="H125" s="3">
        <f t="shared" si="85"/>
        <v>25.609756097560975</v>
      </c>
      <c r="I125" s="3">
        <f t="shared" si="73"/>
        <v>904.8780487804878</v>
      </c>
      <c r="J125" s="3">
        <f t="shared" si="102"/>
        <v>51.219512195121951</v>
      </c>
      <c r="K125" s="4">
        <f t="shared" si="86"/>
        <v>260604.87804878049</v>
      </c>
      <c r="L125" s="4">
        <f t="shared" si="87"/>
        <v>14751.219512195123</v>
      </c>
      <c r="M125" s="7">
        <f t="shared" si="88"/>
        <v>0</v>
      </c>
      <c r="N125" s="7">
        <f t="shared" si="89"/>
        <v>0</v>
      </c>
      <c r="O125" s="7">
        <f t="shared" si="90"/>
        <v>0</v>
      </c>
      <c r="P125" s="7">
        <f t="shared" si="75"/>
        <v>0</v>
      </c>
      <c r="Q125" s="9">
        <f t="shared" si="91"/>
        <v>0</v>
      </c>
      <c r="R125" s="9">
        <f t="shared" si="92"/>
        <v>0</v>
      </c>
      <c r="S125" s="9">
        <f t="shared" si="93"/>
        <v>0</v>
      </c>
      <c r="T125" s="1">
        <f t="shared" si="94"/>
        <v>0</v>
      </c>
      <c r="U125" s="9">
        <f t="shared" si="95"/>
        <v>0</v>
      </c>
      <c r="V125" s="9">
        <f t="shared" si="96"/>
        <v>0</v>
      </c>
      <c r="W125" s="1">
        <f t="shared" si="97"/>
        <v>0</v>
      </c>
      <c r="X125" s="9">
        <f t="shared" si="76"/>
        <v>0</v>
      </c>
      <c r="Y125" s="10">
        <f t="shared" si="77"/>
        <v>0</v>
      </c>
      <c r="Z125" s="10">
        <f t="shared" si="78"/>
        <v>0</v>
      </c>
      <c r="AA125" s="9">
        <f t="shared" si="79"/>
        <v>0</v>
      </c>
      <c r="AB125" s="47" t="e">
        <f t="shared" si="98"/>
        <v>#DIV/0!</v>
      </c>
      <c r="AC125" s="7">
        <f t="shared" si="99"/>
        <v>0</v>
      </c>
      <c r="AD125" s="44">
        <f t="shared" si="100"/>
        <v>0</v>
      </c>
      <c r="AE125" s="44">
        <f t="shared" si="101"/>
        <v>0</v>
      </c>
      <c r="AF125" s="44">
        <f t="shared" si="80"/>
        <v>0</v>
      </c>
      <c r="AG125" s="44">
        <f>'1 Krautuve'!AG125</f>
        <v>0</v>
      </c>
      <c r="AH125" s="61"/>
      <c r="AJ125" s="61"/>
      <c r="AK125" s="61"/>
      <c r="AL125" s="61"/>
      <c r="AM125" s="61"/>
    </row>
    <row r="126" spans="2:39" x14ac:dyDescent="0.25">
      <c r="B126" s="26" t="s">
        <v>109</v>
      </c>
      <c r="C126" s="6">
        <v>535</v>
      </c>
      <c r="D126" s="25">
        <f t="shared" si="81"/>
        <v>534.99999999999989</v>
      </c>
      <c r="E126" s="25">
        <f t="shared" si="82"/>
        <v>701.99999999999989</v>
      </c>
      <c r="F126" s="2">
        <f t="shared" si="83"/>
        <v>0.84757834757834771</v>
      </c>
      <c r="G126" s="3">
        <f t="shared" si="84"/>
        <v>453.45441595441605</v>
      </c>
      <c r="H126" s="3">
        <f t="shared" si="85"/>
        <v>25.427350427350433</v>
      </c>
      <c r="I126" s="3">
        <f t="shared" si="73"/>
        <v>906.9088319088321</v>
      </c>
      <c r="J126" s="3">
        <f t="shared" si="102"/>
        <v>50.854700854700866</v>
      </c>
      <c r="K126" s="4">
        <f t="shared" si="86"/>
        <v>261189.74358974365</v>
      </c>
      <c r="L126" s="4">
        <f t="shared" si="87"/>
        <v>14646.153846153849</v>
      </c>
      <c r="M126" s="7">
        <f t="shared" si="88"/>
        <v>0</v>
      </c>
      <c r="N126" s="7">
        <f t="shared" si="89"/>
        <v>0</v>
      </c>
      <c r="O126" s="7">
        <f t="shared" si="90"/>
        <v>0</v>
      </c>
      <c r="P126" s="7">
        <f t="shared" si="75"/>
        <v>0</v>
      </c>
      <c r="Q126" s="9">
        <f t="shared" si="91"/>
        <v>0</v>
      </c>
      <c r="R126" s="9">
        <f t="shared" si="92"/>
        <v>0</v>
      </c>
      <c r="S126" s="9">
        <f t="shared" si="93"/>
        <v>0</v>
      </c>
      <c r="T126" s="1">
        <f t="shared" si="94"/>
        <v>0</v>
      </c>
      <c r="U126" s="9">
        <f t="shared" si="95"/>
        <v>0</v>
      </c>
      <c r="V126" s="9">
        <f t="shared" si="96"/>
        <v>0</v>
      </c>
      <c r="W126" s="1">
        <f t="shared" si="97"/>
        <v>0</v>
      </c>
      <c r="X126" s="9">
        <f t="shared" si="76"/>
        <v>0</v>
      </c>
      <c r="Y126" s="10">
        <f t="shared" si="77"/>
        <v>0</v>
      </c>
      <c r="Z126" s="10">
        <f t="shared" si="78"/>
        <v>0</v>
      </c>
      <c r="AA126" s="9">
        <f t="shared" si="79"/>
        <v>0</v>
      </c>
      <c r="AB126" s="47" t="e">
        <f t="shared" si="98"/>
        <v>#DIV/0!</v>
      </c>
      <c r="AC126" s="7">
        <f t="shared" si="99"/>
        <v>0</v>
      </c>
      <c r="AD126" s="44">
        <f t="shared" si="100"/>
        <v>0</v>
      </c>
      <c r="AE126" s="44">
        <f t="shared" si="101"/>
        <v>0</v>
      </c>
      <c r="AF126" s="44">
        <f t="shared" si="80"/>
        <v>0</v>
      </c>
      <c r="AG126" s="44">
        <f>'1 Krautuve'!AG126</f>
        <v>0</v>
      </c>
      <c r="AH126" s="61"/>
      <c r="AJ126" s="61"/>
      <c r="AK126" s="61"/>
      <c r="AL126" s="61"/>
      <c r="AM126" s="61"/>
    </row>
    <row r="127" spans="2:39" x14ac:dyDescent="0.25">
      <c r="B127" s="26" t="s">
        <v>110</v>
      </c>
      <c r="C127" s="6">
        <v>540</v>
      </c>
      <c r="D127" s="25">
        <f t="shared" si="81"/>
        <v>540</v>
      </c>
      <c r="E127" s="25">
        <f t="shared" si="82"/>
        <v>707</v>
      </c>
      <c r="F127" s="2">
        <f t="shared" si="83"/>
        <v>0.84158415841584155</v>
      </c>
      <c r="G127" s="3">
        <f t="shared" si="84"/>
        <v>454.45544554455444</v>
      </c>
      <c r="H127" s="3">
        <f t="shared" si="85"/>
        <v>25.247524752475247</v>
      </c>
      <c r="I127" s="3">
        <f t="shared" si="73"/>
        <v>908.91089108910887</v>
      </c>
      <c r="J127" s="3">
        <f t="shared" si="102"/>
        <v>50.495049504950494</v>
      </c>
      <c r="K127" s="4">
        <f t="shared" si="86"/>
        <v>261766.33663366336</v>
      </c>
      <c r="L127" s="4">
        <f t="shared" si="87"/>
        <v>14542.574257425742</v>
      </c>
      <c r="M127" s="7">
        <f t="shared" si="88"/>
        <v>0</v>
      </c>
      <c r="N127" s="7">
        <f t="shared" si="89"/>
        <v>0</v>
      </c>
      <c r="O127" s="7">
        <f t="shared" si="90"/>
        <v>0</v>
      </c>
      <c r="P127" s="7">
        <f t="shared" si="75"/>
        <v>0</v>
      </c>
      <c r="Q127" s="9">
        <f t="shared" si="91"/>
        <v>0</v>
      </c>
      <c r="R127" s="9">
        <f t="shared" si="92"/>
        <v>0</v>
      </c>
      <c r="S127" s="9">
        <f t="shared" si="93"/>
        <v>0</v>
      </c>
      <c r="T127" s="1">
        <f t="shared" si="94"/>
        <v>0</v>
      </c>
      <c r="U127" s="9">
        <f t="shared" si="95"/>
        <v>0</v>
      </c>
      <c r="V127" s="9">
        <f t="shared" si="96"/>
        <v>0</v>
      </c>
      <c r="W127" s="1">
        <f t="shared" si="97"/>
        <v>0</v>
      </c>
      <c r="X127" s="9">
        <f t="shared" si="76"/>
        <v>0</v>
      </c>
      <c r="Y127" s="10">
        <f t="shared" si="77"/>
        <v>0</v>
      </c>
      <c r="Z127" s="10">
        <f t="shared" si="78"/>
        <v>0</v>
      </c>
      <c r="AA127" s="9">
        <f t="shared" si="79"/>
        <v>0</v>
      </c>
      <c r="AB127" s="47" t="e">
        <f t="shared" si="98"/>
        <v>#DIV/0!</v>
      </c>
      <c r="AC127" s="7">
        <f t="shared" si="99"/>
        <v>0</v>
      </c>
      <c r="AD127" s="44">
        <f t="shared" si="100"/>
        <v>0</v>
      </c>
      <c r="AE127" s="44">
        <f t="shared" si="101"/>
        <v>0</v>
      </c>
      <c r="AF127" s="44">
        <f t="shared" si="80"/>
        <v>0</v>
      </c>
      <c r="AG127" s="44">
        <f>'1 Krautuve'!AG127</f>
        <v>0</v>
      </c>
      <c r="AH127" s="61"/>
      <c r="AJ127" s="61"/>
      <c r="AK127" s="61"/>
      <c r="AL127" s="61"/>
      <c r="AM127" s="61"/>
    </row>
    <row r="128" spans="2:39" x14ac:dyDescent="0.25">
      <c r="B128" s="26" t="s">
        <v>111</v>
      </c>
      <c r="C128" s="6">
        <v>545</v>
      </c>
      <c r="D128" s="25">
        <f t="shared" si="81"/>
        <v>545</v>
      </c>
      <c r="E128" s="25">
        <f t="shared" si="82"/>
        <v>712</v>
      </c>
      <c r="F128" s="2">
        <f t="shared" si="83"/>
        <v>0.8356741573033708</v>
      </c>
      <c r="G128" s="3">
        <f t="shared" si="84"/>
        <v>455.44241573033707</v>
      </c>
      <c r="H128" s="3">
        <f t="shared" si="85"/>
        <v>25.070224719101123</v>
      </c>
      <c r="I128" s="3">
        <f t="shared" si="73"/>
        <v>910.88483146067415</v>
      </c>
      <c r="J128" s="3">
        <f t="shared" si="102"/>
        <v>50.140449438202246</v>
      </c>
      <c r="K128" s="4">
        <f t="shared" si="86"/>
        <v>262334.83146067418</v>
      </c>
      <c r="L128" s="4">
        <f t="shared" si="87"/>
        <v>14440.449438202248</v>
      </c>
      <c r="M128" s="7">
        <f t="shared" si="88"/>
        <v>0</v>
      </c>
      <c r="N128" s="7">
        <f t="shared" si="89"/>
        <v>0</v>
      </c>
      <c r="O128" s="7">
        <f t="shared" si="90"/>
        <v>0</v>
      </c>
      <c r="P128" s="7">
        <f t="shared" si="75"/>
        <v>0</v>
      </c>
      <c r="Q128" s="9">
        <f t="shared" si="91"/>
        <v>0</v>
      </c>
      <c r="R128" s="9">
        <f t="shared" si="92"/>
        <v>0</v>
      </c>
      <c r="S128" s="9">
        <f t="shared" si="93"/>
        <v>0</v>
      </c>
      <c r="T128" s="1">
        <f t="shared" si="94"/>
        <v>0</v>
      </c>
      <c r="U128" s="9">
        <f t="shared" si="95"/>
        <v>0</v>
      </c>
      <c r="V128" s="9">
        <f t="shared" si="96"/>
        <v>0</v>
      </c>
      <c r="W128" s="1">
        <f t="shared" si="97"/>
        <v>0</v>
      </c>
      <c r="X128" s="9">
        <f t="shared" si="76"/>
        <v>0</v>
      </c>
      <c r="Y128" s="10">
        <f t="shared" si="77"/>
        <v>0</v>
      </c>
      <c r="Z128" s="10">
        <f t="shared" si="78"/>
        <v>0</v>
      </c>
      <c r="AA128" s="9">
        <f t="shared" si="79"/>
        <v>0</v>
      </c>
      <c r="AB128" s="47" t="e">
        <f t="shared" si="98"/>
        <v>#DIV/0!</v>
      </c>
      <c r="AC128" s="7">
        <f t="shared" si="99"/>
        <v>0</v>
      </c>
      <c r="AD128" s="44">
        <f t="shared" si="100"/>
        <v>0</v>
      </c>
      <c r="AE128" s="44">
        <f t="shared" si="101"/>
        <v>0</v>
      </c>
      <c r="AF128" s="44">
        <f t="shared" si="80"/>
        <v>0</v>
      </c>
      <c r="AG128" s="44">
        <f>'1 Krautuve'!AG128</f>
        <v>0</v>
      </c>
      <c r="AH128" s="61"/>
      <c r="AJ128" s="61"/>
      <c r="AK128" s="61"/>
      <c r="AL128" s="61"/>
      <c r="AM128" s="61"/>
    </row>
    <row r="129" spans="2:39" x14ac:dyDescent="0.25">
      <c r="B129" s="26" t="s">
        <v>112</v>
      </c>
      <c r="C129" s="6">
        <v>550</v>
      </c>
      <c r="D129" s="25">
        <f t="shared" si="81"/>
        <v>550</v>
      </c>
      <c r="E129" s="25">
        <f t="shared" si="82"/>
        <v>717</v>
      </c>
      <c r="F129" s="2">
        <f t="shared" si="83"/>
        <v>0.8298465829846583</v>
      </c>
      <c r="G129" s="3">
        <f t="shared" si="84"/>
        <v>456.41562064156204</v>
      </c>
      <c r="H129" s="3">
        <f t="shared" si="85"/>
        <v>24.89539748953975</v>
      </c>
      <c r="I129" s="3">
        <f t="shared" si="73"/>
        <v>912.83124128312409</v>
      </c>
      <c r="J129" s="3">
        <f t="shared" si="102"/>
        <v>49.7907949790795</v>
      </c>
      <c r="K129" s="4">
        <f t="shared" si="86"/>
        <v>262895.39748953976</v>
      </c>
      <c r="L129" s="4">
        <f t="shared" si="87"/>
        <v>14339.748953974897</v>
      </c>
      <c r="M129" s="7">
        <f t="shared" si="88"/>
        <v>0</v>
      </c>
      <c r="N129" s="7">
        <f t="shared" si="89"/>
        <v>0</v>
      </c>
      <c r="O129" s="7">
        <f t="shared" si="90"/>
        <v>0</v>
      </c>
      <c r="P129" s="7">
        <f t="shared" si="75"/>
        <v>0</v>
      </c>
      <c r="Q129" s="9">
        <f t="shared" si="91"/>
        <v>0</v>
      </c>
      <c r="R129" s="9">
        <f t="shared" si="92"/>
        <v>0</v>
      </c>
      <c r="S129" s="9">
        <f t="shared" si="93"/>
        <v>0</v>
      </c>
      <c r="T129" s="1">
        <f t="shared" si="94"/>
        <v>0</v>
      </c>
      <c r="U129" s="9">
        <f t="shared" si="95"/>
        <v>0</v>
      </c>
      <c r="V129" s="9">
        <f t="shared" si="96"/>
        <v>0</v>
      </c>
      <c r="W129" s="1">
        <f t="shared" si="97"/>
        <v>0</v>
      </c>
      <c r="X129" s="9">
        <f t="shared" si="76"/>
        <v>0</v>
      </c>
      <c r="Y129" s="10">
        <f t="shared" si="77"/>
        <v>0</v>
      </c>
      <c r="Z129" s="10">
        <f t="shared" si="78"/>
        <v>0</v>
      </c>
      <c r="AA129" s="9">
        <f t="shared" si="79"/>
        <v>0</v>
      </c>
      <c r="AB129" s="47" t="e">
        <f t="shared" si="98"/>
        <v>#DIV/0!</v>
      </c>
      <c r="AC129" s="7">
        <f t="shared" si="99"/>
        <v>0</v>
      </c>
      <c r="AD129" s="44">
        <f t="shared" si="100"/>
        <v>0</v>
      </c>
      <c r="AE129" s="44">
        <f t="shared" si="101"/>
        <v>0</v>
      </c>
      <c r="AF129" s="44">
        <f t="shared" si="80"/>
        <v>0</v>
      </c>
      <c r="AG129" s="44">
        <f>'1 Krautuve'!AG129</f>
        <v>0</v>
      </c>
      <c r="AH129" s="61"/>
      <c r="AJ129" s="61"/>
      <c r="AK129" s="61"/>
      <c r="AL129" s="61"/>
      <c r="AM129" s="61"/>
    </row>
    <row r="130" spans="2:39" x14ac:dyDescent="0.25">
      <c r="B130" s="26" t="s">
        <v>113</v>
      </c>
      <c r="C130" s="6">
        <v>555</v>
      </c>
      <c r="D130" s="25">
        <f t="shared" ref="D130:D139" si="103">60/(1/(C130/$D$6))</f>
        <v>555</v>
      </c>
      <c r="E130" s="25">
        <f t="shared" si="82"/>
        <v>722</v>
      </c>
      <c r="F130" s="2">
        <f t="shared" si="83"/>
        <v>0.82409972299168976</v>
      </c>
      <c r="G130" s="3">
        <f t="shared" si="84"/>
        <v>457.3753462603878</v>
      </c>
      <c r="H130" s="3">
        <f t="shared" si="85"/>
        <v>24.722991689750693</v>
      </c>
      <c r="I130" s="3">
        <f t="shared" si="73"/>
        <v>914.7506925207756</v>
      </c>
      <c r="J130" s="3">
        <f t="shared" si="102"/>
        <v>49.445983379501385</v>
      </c>
      <c r="K130" s="4">
        <f t="shared" si="86"/>
        <v>263448.19944598339</v>
      </c>
      <c r="L130" s="4">
        <f t="shared" si="87"/>
        <v>14240.443213296399</v>
      </c>
      <c r="M130" s="7">
        <f t="shared" si="88"/>
        <v>0</v>
      </c>
      <c r="N130" s="7">
        <f t="shared" si="89"/>
        <v>0</v>
      </c>
      <c r="O130" s="7">
        <f t="shared" si="90"/>
        <v>0</v>
      </c>
      <c r="P130" s="7">
        <f t="shared" si="75"/>
        <v>0</v>
      </c>
      <c r="Q130" s="9">
        <f t="shared" si="91"/>
        <v>0</v>
      </c>
      <c r="R130" s="9">
        <f t="shared" si="92"/>
        <v>0</v>
      </c>
      <c r="S130" s="9">
        <f t="shared" si="93"/>
        <v>0</v>
      </c>
      <c r="T130" s="1">
        <f t="shared" si="94"/>
        <v>0</v>
      </c>
      <c r="U130" s="9">
        <f t="shared" si="95"/>
        <v>0</v>
      </c>
      <c r="V130" s="9">
        <f t="shared" si="96"/>
        <v>0</v>
      </c>
      <c r="W130" s="1">
        <f t="shared" si="97"/>
        <v>0</v>
      </c>
      <c r="X130" s="9">
        <f t="shared" si="76"/>
        <v>0</v>
      </c>
      <c r="Y130" s="10">
        <f t="shared" si="77"/>
        <v>0</v>
      </c>
      <c r="Z130" s="10">
        <f t="shared" si="78"/>
        <v>0</v>
      </c>
      <c r="AA130" s="9">
        <f t="shared" si="79"/>
        <v>0</v>
      </c>
      <c r="AB130" s="47" t="e">
        <f t="shared" si="98"/>
        <v>#DIV/0!</v>
      </c>
      <c r="AC130" s="7">
        <f t="shared" si="99"/>
        <v>0</v>
      </c>
      <c r="AD130" s="44">
        <f t="shared" si="100"/>
        <v>0</v>
      </c>
      <c r="AE130" s="44">
        <f t="shared" si="101"/>
        <v>0</v>
      </c>
      <c r="AF130" s="44">
        <f t="shared" si="80"/>
        <v>0</v>
      </c>
      <c r="AG130" s="44">
        <f>'1 Krautuve'!AG130</f>
        <v>0</v>
      </c>
      <c r="AH130" s="61"/>
      <c r="AJ130" s="61"/>
      <c r="AK130" s="61"/>
      <c r="AL130" s="61"/>
      <c r="AM130" s="61"/>
    </row>
    <row r="131" spans="2:39" x14ac:dyDescent="0.25">
      <c r="B131" s="26" t="s">
        <v>114</v>
      </c>
      <c r="C131" s="6">
        <v>560</v>
      </c>
      <c r="D131" s="25">
        <f t="shared" si="103"/>
        <v>560</v>
      </c>
      <c r="E131" s="25">
        <f t="shared" si="82"/>
        <v>727</v>
      </c>
      <c r="F131" s="2">
        <f t="shared" si="83"/>
        <v>0.81843191196698761</v>
      </c>
      <c r="G131" s="3">
        <f t="shared" si="84"/>
        <v>458.32187070151303</v>
      </c>
      <c r="H131" s="3">
        <f t="shared" si="85"/>
        <v>24.552957359009628</v>
      </c>
      <c r="I131" s="3">
        <f t="shared" si="73"/>
        <v>916.64374140302607</v>
      </c>
      <c r="J131" s="3">
        <f t="shared" si="102"/>
        <v>49.105914718019257</v>
      </c>
      <c r="K131" s="4">
        <f t="shared" si="86"/>
        <v>263993.39752407151</v>
      </c>
      <c r="L131" s="4">
        <f t="shared" si="87"/>
        <v>14142.503438789547</v>
      </c>
      <c r="M131" s="7">
        <f t="shared" si="88"/>
        <v>0</v>
      </c>
      <c r="N131" s="7">
        <f t="shared" si="89"/>
        <v>0</v>
      </c>
      <c r="O131" s="7">
        <f t="shared" si="90"/>
        <v>0</v>
      </c>
      <c r="P131" s="7">
        <f t="shared" si="75"/>
        <v>0</v>
      </c>
      <c r="Q131" s="9">
        <f t="shared" si="91"/>
        <v>0</v>
      </c>
      <c r="R131" s="9">
        <f t="shared" si="92"/>
        <v>0</v>
      </c>
      <c r="S131" s="9">
        <f t="shared" si="93"/>
        <v>0</v>
      </c>
      <c r="T131" s="1">
        <f t="shared" si="94"/>
        <v>0</v>
      </c>
      <c r="U131" s="9">
        <f t="shared" si="95"/>
        <v>0</v>
      </c>
      <c r="V131" s="9">
        <f t="shared" si="96"/>
        <v>0</v>
      </c>
      <c r="W131" s="1">
        <f t="shared" si="97"/>
        <v>0</v>
      </c>
      <c r="X131" s="9">
        <f t="shared" si="76"/>
        <v>0</v>
      </c>
      <c r="Y131" s="10">
        <f t="shared" si="77"/>
        <v>0</v>
      </c>
      <c r="Z131" s="10">
        <f t="shared" si="78"/>
        <v>0</v>
      </c>
      <c r="AA131" s="9">
        <f t="shared" si="79"/>
        <v>0</v>
      </c>
      <c r="AB131" s="47" t="e">
        <f t="shared" si="98"/>
        <v>#DIV/0!</v>
      </c>
      <c r="AC131" s="7">
        <f t="shared" si="99"/>
        <v>0</v>
      </c>
      <c r="AD131" s="44">
        <f t="shared" si="100"/>
        <v>0</v>
      </c>
      <c r="AE131" s="44">
        <f t="shared" si="101"/>
        <v>0</v>
      </c>
      <c r="AF131" s="44">
        <f t="shared" si="80"/>
        <v>0</v>
      </c>
      <c r="AG131" s="44">
        <f>'1 Krautuve'!AG131</f>
        <v>0</v>
      </c>
      <c r="AH131" s="61"/>
      <c r="AJ131" s="61"/>
      <c r="AK131" s="61"/>
      <c r="AL131" s="61"/>
      <c r="AM131" s="61"/>
    </row>
    <row r="132" spans="2:39" x14ac:dyDescent="0.25">
      <c r="B132" s="26" t="s">
        <v>115</v>
      </c>
      <c r="C132" s="6">
        <v>565</v>
      </c>
      <c r="D132" s="25">
        <f t="shared" si="103"/>
        <v>564.99999999999989</v>
      </c>
      <c r="E132" s="25">
        <f t="shared" si="82"/>
        <v>731.99999999999989</v>
      </c>
      <c r="F132" s="2">
        <f t="shared" si="83"/>
        <v>0.81284153005464499</v>
      </c>
      <c r="G132" s="3">
        <f t="shared" si="84"/>
        <v>459.25546448087442</v>
      </c>
      <c r="H132" s="3">
        <f t="shared" si="85"/>
        <v>24.385245901639351</v>
      </c>
      <c r="I132" s="3">
        <f t="shared" si="73"/>
        <v>918.51092896174885</v>
      </c>
      <c r="J132" s="3">
        <f t="shared" si="102"/>
        <v>48.770491803278702</v>
      </c>
      <c r="K132" s="4">
        <f t="shared" si="86"/>
        <v>264531.14754098369</v>
      </c>
      <c r="L132" s="4">
        <f t="shared" si="87"/>
        <v>14045.901639344265</v>
      </c>
      <c r="M132" s="7">
        <f t="shared" si="88"/>
        <v>0</v>
      </c>
      <c r="N132" s="7">
        <f t="shared" si="89"/>
        <v>0</v>
      </c>
      <c r="O132" s="7">
        <f t="shared" si="90"/>
        <v>0</v>
      </c>
      <c r="P132" s="7">
        <f t="shared" si="75"/>
        <v>0</v>
      </c>
      <c r="Q132" s="9">
        <f t="shared" si="91"/>
        <v>0</v>
      </c>
      <c r="R132" s="9">
        <f t="shared" si="92"/>
        <v>0</v>
      </c>
      <c r="S132" s="9">
        <f t="shared" si="93"/>
        <v>0</v>
      </c>
      <c r="T132" s="1">
        <f t="shared" si="94"/>
        <v>0</v>
      </c>
      <c r="U132" s="9">
        <f t="shared" si="95"/>
        <v>0</v>
      </c>
      <c r="V132" s="9">
        <f t="shared" si="96"/>
        <v>0</v>
      </c>
      <c r="W132" s="1">
        <f t="shared" si="97"/>
        <v>0</v>
      </c>
      <c r="X132" s="9">
        <f t="shared" si="76"/>
        <v>0</v>
      </c>
      <c r="Y132" s="10">
        <f t="shared" si="77"/>
        <v>0</v>
      </c>
      <c r="Z132" s="10">
        <f t="shared" si="78"/>
        <v>0</v>
      </c>
      <c r="AA132" s="9">
        <f t="shared" si="79"/>
        <v>0</v>
      </c>
      <c r="AB132" s="47" t="e">
        <f t="shared" si="98"/>
        <v>#DIV/0!</v>
      </c>
      <c r="AC132" s="7">
        <f t="shared" si="99"/>
        <v>0</v>
      </c>
      <c r="AD132" s="44">
        <f t="shared" si="100"/>
        <v>0</v>
      </c>
      <c r="AE132" s="44">
        <f t="shared" si="101"/>
        <v>0</v>
      </c>
      <c r="AF132" s="44">
        <f t="shared" si="80"/>
        <v>0</v>
      </c>
      <c r="AG132" s="44">
        <f>'1 Krautuve'!AG132</f>
        <v>0</v>
      </c>
      <c r="AH132" s="61"/>
      <c r="AJ132" s="61"/>
      <c r="AK132" s="61"/>
      <c r="AL132" s="61"/>
      <c r="AM132" s="61"/>
    </row>
    <row r="133" spans="2:39" x14ac:dyDescent="0.25">
      <c r="B133" s="26" t="s">
        <v>116</v>
      </c>
      <c r="C133" s="6">
        <v>570</v>
      </c>
      <c r="D133" s="25">
        <f t="shared" si="103"/>
        <v>570</v>
      </c>
      <c r="E133" s="25">
        <f t="shared" si="82"/>
        <v>737</v>
      </c>
      <c r="F133" s="2">
        <f t="shared" si="83"/>
        <v>0.80732700135685209</v>
      </c>
      <c r="G133" s="3">
        <f t="shared" si="84"/>
        <v>460.17639077340567</v>
      </c>
      <c r="H133" s="3">
        <f t="shared" si="85"/>
        <v>24.219810040705564</v>
      </c>
      <c r="I133" s="3">
        <f t="shared" si="73"/>
        <v>920.35278154681134</v>
      </c>
      <c r="J133" s="3">
        <f t="shared" si="102"/>
        <v>48.439620081411128</v>
      </c>
      <c r="K133" s="4">
        <f t="shared" si="86"/>
        <v>265061.60108548164</v>
      </c>
      <c r="L133" s="4">
        <f t="shared" si="87"/>
        <v>13950.610583446405</v>
      </c>
      <c r="M133" s="7">
        <f t="shared" si="88"/>
        <v>0</v>
      </c>
      <c r="N133" s="7">
        <f t="shared" si="89"/>
        <v>0</v>
      </c>
      <c r="O133" s="7">
        <f t="shared" si="90"/>
        <v>0</v>
      </c>
      <c r="P133" s="7">
        <f t="shared" si="75"/>
        <v>0</v>
      </c>
      <c r="Q133" s="9">
        <f t="shared" si="91"/>
        <v>0</v>
      </c>
      <c r="R133" s="9">
        <f t="shared" si="92"/>
        <v>0</v>
      </c>
      <c r="S133" s="9">
        <f t="shared" si="93"/>
        <v>0</v>
      </c>
      <c r="T133" s="1">
        <f t="shared" si="94"/>
        <v>0</v>
      </c>
      <c r="U133" s="9">
        <f t="shared" si="95"/>
        <v>0</v>
      </c>
      <c r="V133" s="9">
        <f t="shared" si="96"/>
        <v>0</v>
      </c>
      <c r="W133" s="1">
        <f t="shared" si="97"/>
        <v>0</v>
      </c>
      <c r="X133" s="9">
        <f t="shared" si="76"/>
        <v>0</v>
      </c>
      <c r="Y133" s="10">
        <f t="shared" si="77"/>
        <v>0</v>
      </c>
      <c r="Z133" s="10">
        <f t="shared" si="78"/>
        <v>0</v>
      </c>
      <c r="AA133" s="9">
        <f t="shared" si="79"/>
        <v>0</v>
      </c>
      <c r="AB133" s="47" t="e">
        <f t="shared" si="98"/>
        <v>#DIV/0!</v>
      </c>
      <c r="AC133" s="7">
        <f t="shared" si="99"/>
        <v>0</v>
      </c>
      <c r="AD133" s="44">
        <f t="shared" si="100"/>
        <v>0</v>
      </c>
      <c r="AE133" s="44">
        <f t="shared" si="101"/>
        <v>0</v>
      </c>
      <c r="AF133" s="44">
        <f t="shared" si="80"/>
        <v>0</v>
      </c>
      <c r="AG133" s="44">
        <f>'1 Krautuve'!AG133</f>
        <v>0</v>
      </c>
      <c r="AH133" s="61"/>
      <c r="AJ133" s="61"/>
      <c r="AK133" s="61"/>
      <c r="AL133" s="61"/>
      <c r="AM133" s="61"/>
    </row>
    <row r="134" spans="2:39" x14ac:dyDescent="0.25">
      <c r="B134" s="26" t="s">
        <v>117</v>
      </c>
      <c r="C134" s="6">
        <v>575</v>
      </c>
      <c r="D134" s="25">
        <f t="shared" si="103"/>
        <v>575</v>
      </c>
      <c r="E134" s="25">
        <f t="shared" si="82"/>
        <v>742</v>
      </c>
      <c r="F134" s="2">
        <f t="shared" si="83"/>
        <v>0.80188679245283023</v>
      </c>
      <c r="G134" s="3">
        <f t="shared" si="84"/>
        <v>461.08490566037739</v>
      </c>
      <c r="H134" s="3">
        <f t="shared" si="85"/>
        <v>24.056603773584907</v>
      </c>
      <c r="I134" s="3">
        <f t="shared" si="73"/>
        <v>922.16981132075477</v>
      </c>
      <c r="J134" s="3">
        <f t="shared" si="102"/>
        <v>48.113207547169814</v>
      </c>
      <c r="K134" s="4">
        <f t="shared" si="86"/>
        <v>265584.90566037735</v>
      </c>
      <c r="L134" s="4">
        <f t="shared" si="87"/>
        <v>13856.603773584906</v>
      </c>
      <c r="M134" s="7">
        <f t="shared" si="88"/>
        <v>0</v>
      </c>
      <c r="N134" s="7">
        <f t="shared" si="89"/>
        <v>0</v>
      </c>
      <c r="O134" s="7">
        <f t="shared" si="90"/>
        <v>0</v>
      </c>
      <c r="P134" s="7">
        <f t="shared" si="75"/>
        <v>0</v>
      </c>
      <c r="Q134" s="9">
        <f t="shared" si="91"/>
        <v>0</v>
      </c>
      <c r="R134" s="9">
        <f t="shared" si="92"/>
        <v>0</v>
      </c>
      <c r="S134" s="9">
        <f t="shared" si="93"/>
        <v>0</v>
      </c>
      <c r="T134" s="1">
        <f t="shared" si="94"/>
        <v>0</v>
      </c>
      <c r="U134" s="9">
        <f t="shared" si="95"/>
        <v>0</v>
      </c>
      <c r="V134" s="9">
        <f t="shared" si="96"/>
        <v>0</v>
      </c>
      <c r="W134" s="1">
        <f t="shared" si="97"/>
        <v>0</v>
      </c>
      <c r="X134" s="9">
        <f t="shared" si="76"/>
        <v>0</v>
      </c>
      <c r="Y134" s="10">
        <f t="shared" si="77"/>
        <v>0</v>
      </c>
      <c r="Z134" s="10">
        <f t="shared" si="78"/>
        <v>0</v>
      </c>
      <c r="AA134" s="9">
        <f t="shared" si="79"/>
        <v>0</v>
      </c>
      <c r="AB134" s="47" t="e">
        <f t="shared" si="98"/>
        <v>#DIV/0!</v>
      </c>
      <c r="AC134" s="7">
        <f t="shared" si="99"/>
        <v>0</v>
      </c>
      <c r="AD134" s="44">
        <f t="shared" si="100"/>
        <v>0</v>
      </c>
      <c r="AE134" s="44">
        <f t="shared" si="101"/>
        <v>0</v>
      </c>
      <c r="AF134" s="44">
        <f t="shared" si="80"/>
        <v>0</v>
      </c>
      <c r="AG134" s="44">
        <f>'1 Krautuve'!AG134</f>
        <v>0</v>
      </c>
      <c r="AH134" s="61"/>
      <c r="AJ134" s="61"/>
      <c r="AK134" s="61"/>
      <c r="AL134" s="61"/>
      <c r="AM134" s="61"/>
    </row>
    <row r="135" spans="2:39" x14ac:dyDescent="0.25">
      <c r="B135" s="26" t="s">
        <v>118</v>
      </c>
      <c r="C135" s="6">
        <v>580</v>
      </c>
      <c r="D135" s="25">
        <f t="shared" si="103"/>
        <v>579.99999999999989</v>
      </c>
      <c r="E135" s="25">
        <f t="shared" si="82"/>
        <v>746.99999999999989</v>
      </c>
      <c r="F135" s="2">
        <f t="shared" si="83"/>
        <v>0.79651941097724244</v>
      </c>
      <c r="G135" s="3">
        <f t="shared" si="84"/>
        <v>461.9812583668006</v>
      </c>
      <c r="H135" s="3">
        <f t="shared" si="85"/>
        <v>23.895582329317271</v>
      </c>
      <c r="I135" s="3">
        <f t="shared" si="73"/>
        <v>923.96251673360121</v>
      </c>
      <c r="J135" s="3">
        <f t="shared" si="102"/>
        <v>47.791164658634543</v>
      </c>
      <c r="K135" s="4">
        <f t="shared" si="86"/>
        <v>266101.20481927716</v>
      </c>
      <c r="L135" s="4">
        <f t="shared" si="87"/>
        <v>13763.855421686749</v>
      </c>
      <c r="M135" s="7">
        <f t="shared" si="88"/>
        <v>0</v>
      </c>
      <c r="N135" s="7">
        <f t="shared" si="89"/>
        <v>0</v>
      </c>
      <c r="O135" s="7">
        <f t="shared" si="90"/>
        <v>0</v>
      </c>
      <c r="P135" s="7">
        <f t="shared" si="75"/>
        <v>0</v>
      </c>
      <c r="Q135" s="9">
        <f t="shared" si="91"/>
        <v>0</v>
      </c>
      <c r="R135" s="9">
        <f t="shared" si="92"/>
        <v>0</v>
      </c>
      <c r="S135" s="9">
        <f t="shared" si="93"/>
        <v>0</v>
      </c>
      <c r="T135" s="1">
        <f t="shared" si="94"/>
        <v>0</v>
      </c>
      <c r="U135" s="9">
        <f t="shared" si="95"/>
        <v>0</v>
      </c>
      <c r="V135" s="9">
        <f t="shared" si="96"/>
        <v>0</v>
      </c>
      <c r="W135" s="1">
        <f t="shared" si="97"/>
        <v>0</v>
      </c>
      <c r="X135" s="9">
        <f t="shared" si="76"/>
        <v>0</v>
      </c>
      <c r="Y135" s="10">
        <f t="shared" si="77"/>
        <v>0</v>
      </c>
      <c r="Z135" s="10">
        <f t="shared" si="78"/>
        <v>0</v>
      </c>
      <c r="AA135" s="9">
        <f t="shared" si="79"/>
        <v>0</v>
      </c>
      <c r="AB135" s="47" t="e">
        <f t="shared" si="98"/>
        <v>#DIV/0!</v>
      </c>
      <c r="AC135" s="7">
        <f t="shared" si="99"/>
        <v>0</v>
      </c>
      <c r="AD135" s="44">
        <f t="shared" si="100"/>
        <v>0</v>
      </c>
      <c r="AE135" s="44">
        <f t="shared" si="101"/>
        <v>0</v>
      </c>
      <c r="AF135" s="44">
        <f t="shared" si="80"/>
        <v>0</v>
      </c>
      <c r="AG135" s="44">
        <f>'1 Krautuve'!AG135</f>
        <v>0</v>
      </c>
      <c r="AH135" s="61"/>
      <c r="AJ135" s="61"/>
      <c r="AK135" s="61"/>
      <c r="AL135" s="61"/>
      <c r="AM135" s="61"/>
    </row>
    <row r="136" spans="2:39" x14ac:dyDescent="0.25">
      <c r="B136" s="26" t="s">
        <v>119</v>
      </c>
      <c r="C136" s="6">
        <v>585</v>
      </c>
      <c r="D136" s="25">
        <f t="shared" si="103"/>
        <v>585</v>
      </c>
      <c r="E136" s="25">
        <f t="shared" si="82"/>
        <v>752</v>
      </c>
      <c r="F136" s="2">
        <f t="shared" si="83"/>
        <v>0.79122340425531912</v>
      </c>
      <c r="G136" s="3">
        <f t="shared" si="84"/>
        <v>462.86569148936167</v>
      </c>
      <c r="H136" s="3">
        <f t="shared" si="85"/>
        <v>23.736702127659573</v>
      </c>
      <c r="I136" s="3">
        <f t="shared" si="73"/>
        <v>925.73138297872333</v>
      </c>
      <c r="J136" s="3">
        <f t="shared" si="102"/>
        <v>47.473404255319146</v>
      </c>
      <c r="K136" s="4">
        <f t="shared" si="86"/>
        <v>266610.63829787233</v>
      </c>
      <c r="L136" s="4">
        <f t="shared" si="87"/>
        <v>13672.340425531915</v>
      </c>
      <c r="M136" s="7">
        <f t="shared" si="88"/>
        <v>0</v>
      </c>
      <c r="N136" s="7">
        <f t="shared" si="89"/>
        <v>0</v>
      </c>
      <c r="O136" s="7">
        <f t="shared" si="90"/>
        <v>0</v>
      </c>
      <c r="P136" s="7">
        <f t="shared" si="75"/>
        <v>0</v>
      </c>
      <c r="Q136" s="9">
        <f t="shared" si="91"/>
        <v>0</v>
      </c>
      <c r="R136" s="9">
        <f t="shared" si="92"/>
        <v>0</v>
      </c>
      <c r="S136" s="9">
        <f t="shared" si="93"/>
        <v>0</v>
      </c>
      <c r="T136" s="1">
        <f t="shared" si="94"/>
        <v>0</v>
      </c>
      <c r="U136" s="9">
        <f t="shared" si="95"/>
        <v>0</v>
      </c>
      <c r="V136" s="9">
        <f t="shared" si="96"/>
        <v>0</v>
      </c>
      <c r="W136" s="1">
        <f t="shared" si="97"/>
        <v>0</v>
      </c>
      <c r="X136" s="9">
        <f t="shared" si="76"/>
        <v>0</v>
      </c>
      <c r="Y136" s="10">
        <f t="shared" si="77"/>
        <v>0</v>
      </c>
      <c r="Z136" s="10">
        <f t="shared" si="78"/>
        <v>0</v>
      </c>
      <c r="AA136" s="9">
        <f t="shared" si="79"/>
        <v>0</v>
      </c>
      <c r="AB136" s="47" t="e">
        <f t="shared" si="98"/>
        <v>#DIV/0!</v>
      </c>
      <c r="AC136" s="7">
        <f t="shared" si="99"/>
        <v>0</v>
      </c>
      <c r="AD136" s="44">
        <f t="shared" si="100"/>
        <v>0</v>
      </c>
      <c r="AE136" s="44">
        <f t="shared" si="101"/>
        <v>0</v>
      </c>
      <c r="AF136" s="44">
        <f t="shared" si="80"/>
        <v>0</v>
      </c>
      <c r="AG136" s="44">
        <f>'1 Krautuve'!AG136</f>
        <v>0</v>
      </c>
      <c r="AH136" s="61"/>
      <c r="AJ136" s="61"/>
      <c r="AK136" s="61"/>
      <c r="AL136" s="61"/>
      <c r="AM136" s="61"/>
    </row>
    <row r="137" spans="2:39" x14ac:dyDescent="0.25">
      <c r="B137" s="26" t="s">
        <v>120</v>
      </c>
      <c r="C137" s="6">
        <v>590</v>
      </c>
      <c r="D137" s="25">
        <f t="shared" si="103"/>
        <v>590</v>
      </c>
      <c r="E137" s="25">
        <f t="shared" si="82"/>
        <v>757</v>
      </c>
      <c r="F137" s="2">
        <f t="shared" si="83"/>
        <v>0.78599735799207393</v>
      </c>
      <c r="G137" s="3">
        <f t="shared" si="84"/>
        <v>463.73844121532363</v>
      </c>
      <c r="H137" s="3">
        <f t="shared" si="85"/>
        <v>23.579920739762219</v>
      </c>
      <c r="I137" s="3">
        <f t="shared" si="73"/>
        <v>927.47688243064727</v>
      </c>
      <c r="J137" s="3">
        <f t="shared" si="102"/>
        <v>47.159841479524438</v>
      </c>
      <c r="K137" s="4">
        <f t="shared" si="86"/>
        <v>267113.34214002639</v>
      </c>
      <c r="L137" s="4">
        <f t="shared" si="87"/>
        <v>13582.034346103039</v>
      </c>
      <c r="M137" s="7">
        <f t="shared" si="88"/>
        <v>0</v>
      </c>
      <c r="N137" s="7">
        <f t="shared" si="89"/>
        <v>0</v>
      </c>
      <c r="O137" s="7">
        <f t="shared" si="90"/>
        <v>0</v>
      </c>
      <c r="P137" s="7">
        <f t="shared" si="75"/>
        <v>0</v>
      </c>
      <c r="Q137" s="9">
        <f t="shared" si="91"/>
        <v>0</v>
      </c>
      <c r="R137" s="9">
        <f t="shared" si="92"/>
        <v>0</v>
      </c>
      <c r="S137" s="9">
        <f t="shared" si="93"/>
        <v>0</v>
      </c>
      <c r="T137" s="1">
        <f t="shared" si="94"/>
        <v>0</v>
      </c>
      <c r="U137" s="9">
        <f t="shared" si="95"/>
        <v>0</v>
      </c>
      <c r="V137" s="9">
        <f t="shared" si="96"/>
        <v>0</v>
      </c>
      <c r="W137" s="1">
        <f t="shared" si="97"/>
        <v>0</v>
      </c>
      <c r="X137" s="9">
        <f t="shared" si="76"/>
        <v>0</v>
      </c>
      <c r="Y137" s="10">
        <f t="shared" si="77"/>
        <v>0</v>
      </c>
      <c r="Z137" s="10">
        <f t="shared" si="78"/>
        <v>0</v>
      </c>
      <c r="AA137" s="9">
        <f t="shared" si="79"/>
        <v>0</v>
      </c>
      <c r="AB137" s="47" t="e">
        <f t="shared" si="98"/>
        <v>#DIV/0!</v>
      </c>
      <c r="AC137" s="7">
        <f t="shared" si="99"/>
        <v>0</v>
      </c>
      <c r="AD137" s="44">
        <f t="shared" si="100"/>
        <v>0</v>
      </c>
      <c r="AE137" s="44">
        <f t="shared" si="101"/>
        <v>0</v>
      </c>
      <c r="AF137" s="44">
        <f t="shared" si="80"/>
        <v>0</v>
      </c>
      <c r="AG137" s="44">
        <f>'1 Krautuve'!AG137</f>
        <v>0</v>
      </c>
      <c r="AH137" s="61"/>
      <c r="AJ137" s="61"/>
      <c r="AK137" s="61"/>
      <c r="AL137" s="61"/>
      <c r="AM137" s="61"/>
    </row>
    <row r="138" spans="2:39" x14ac:dyDescent="0.25">
      <c r="B138" s="26" t="s">
        <v>121</v>
      </c>
      <c r="C138" s="6">
        <v>595</v>
      </c>
      <c r="D138" s="25">
        <f t="shared" si="103"/>
        <v>595</v>
      </c>
      <c r="E138" s="25">
        <f t="shared" si="82"/>
        <v>762</v>
      </c>
      <c r="F138" s="2">
        <f t="shared" si="83"/>
        <v>0.78083989501312334</v>
      </c>
      <c r="G138" s="3">
        <f t="shared" si="84"/>
        <v>464.59973753280838</v>
      </c>
      <c r="H138" s="3">
        <f t="shared" si="85"/>
        <v>23.4251968503937</v>
      </c>
      <c r="I138" s="3">
        <f t="shared" si="73"/>
        <v>929.19947506561675</v>
      </c>
      <c r="J138" s="3">
        <f t="shared" si="102"/>
        <v>46.8503937007874</v>
      </c>
      <c r="K138" s="4">
        <f t="shared" si="86"/>
        <v>267609.4488188976</v>
      </c>
      <c r="L138" s="4">
        <f t="shared" si="87"/>
        <v>13492.913385826771</v>
      </c>
      <c r="M138" s="7">
        <f t="shared" si="88"/>
        <v>0</v>
      </c>
      <c r="N138" s="7">
        <f t="shared" si="89"/>
        <v>0</v>
      </c>
      <c r="O138" s="7">
        <f t="shared" si="90"/>
        <v>0</v>
      </c>
      <c r="P138" s="7">
        <f t="shared" si="75"/>
        <v>0</v>
      </c>
      <c r="Q138" s="9">
        <f t="shared" si="91"/>
        <v>0</v>
      </c>
      <c r="R138" s="9">
        <f t="shared" si="92"/>
        <v>0</v>
      </c>
      <c r="S138" s="9">
        <f t="shared" si="93"/>
        <v>0</v>
      </c>
      <c r="T138" s="1">
        <f t="shared" si="94"/>
        <v>0</v>
      </c>
      <c r="U138" s="9">
        <f t="shared" si="95"/>
        <v>0</v>
      </c>
      <c r="V138" s="9">
        <f t="shared" si="96"/>
        <v>0</v>
      </c>
      <c r="W138" s="1">
        <f t="shared" si="97"/>
        <v>0</v>
      </c>
      <c r="X138" s="9">
        <f t="shared" si="76"/>
        <v>0</v>
      </c>
      <c r="Y138" s="10">
        <f t="shared" si="77"/>
        <v>0</v>
      </c>
      <c r="Z138" s="10">
        <f t="shared" si="78"/>
        <v>0</v>
      </c>
      <c r="AA138" s="9">
        <f t="shared" si="79"/>
        <v>0</v>
      </c>
      <c r="AB138" s="47" t="e">
        <f t="shared" si="98"/>
        <v>#DIV/0!</v>
      </c>
      <c r="AC138" s="7">
        <f t="shared" si="99"/>
        <v>0</v>
      </c>
      <c r="AD138" s="44">
        <f t="shared" si="100"/>
        <v>0</v>
      </c>
      <c r="AE138" s="44">
        <f t="shared" si="101"/>
        <v>0</v>
      </c>
      <c r="AF138" s="44">
        <f t="shared" si="80"/>
        <v>0</v>
      </c>
      <c r="AG138" s="44">
        <f>'1 Krautuve'!AG138</f>
        <v>0</v>
      </c>
      <c r="AH138" s="61"/>
      <c r="AJ138" s="61"/>
      <c r="AK138" s="61"/>
      <c r="AL138" s="61"/>
      <c r="AM138" s="61"/>
    </row>
    <row r="139" spans="2:39" x14ac:dyDescent="0.25">
      <c r="B139" s="26" t="s">
        <v>122</v>
      </c>
      <c r="C139" s="6">
        <v>600</v>
      </c>
      <c r="D139" s="25">
        <f t="shared" si="103"/>
        <v>600</v>
      </c>
      <c r="E139" s="25">
        <f t="shared" si="82"/>
        <v>767</v>
      </c>
      <c r="F139" s="2">
        <f t="shared" si="83"/>
        <v>0.77574967405475881</v>
      </c>
      <c r="G139" s="3">
        <f t="shared" si="84"/>
        <v>465.44980443285527</v>
      </c>
      <c r="H139" s="3">
        <f t="shared" si="85"/>
        <v>23.272490221642766</v>
      </c>
      <c r="I139" s="3">
        <f t="shared" si="73"/>
        <v>930.89960886571055</v>
      </c>
      <c r="J139" s="3">
        <f t="shared" si="102"/>
        <v>46.544980443285532</v>
      </c>
      <c r="K139" s="4">
        <f t="shared" si="86"/>
        <v>268099.08735332463</v>
      </c>
      <c r="L139" s="4">
        <f t="shared" si="87"/>
        <v>13404.954367666232</v>
      </c>
      <c r="M139" s="7">
        <f t="shared" si="88"/>
        <v>0</v>
      </c>
      <c r="N139" s="7">
        <f t="shared" si="89"/>
        <v>0</v>
      </c>
      <c r="O139" s="7">
        <f t="shared" si="90"/>
        <v>0</v>
      </c>
      <c r="P139" s="7">
        <f t="shared" si="75"/>
        <v>0</v>
      </c>
      <c r="Q139" s="9">
        <f t="shared" si="91"/>
        <v>0</v>
      </c>
      <c r="R139" s="9">
        <f t="shared" si="92"/>
        <v>0</v>
      </c>
      <c r="S139" s="9">
        <f t="shared" si="93"/>
        <v>0</v>
      </c>
      <c r="T139" s="1">
        <f t="shared" si="94"/>
        <v>0</v>
      </c>
      <c r="U139" s="9">
        <f t="shared" si="95"/>
        <v>0</v>
      </c>
      <c r="V139" s="9">
        <f t="shared" si="96"/>
        <v>0</v>
      </c>
      <c r="W139" s="1">
        <f t="shared" si="97"/>
        <v>0</v>
      </c>
      <c r="X139" s="9">
        <f t="shared" si="76"/>
        <v>0</v>
      </c>
      <c r="Y139" s="10">
        <f t="shared" si="77"/>
        <v>0</v>
      </c>
      <c r="Z139" s="10">
        <f t="shared" si="78"/>
        <v>0</v>
      </c>
      <c r="AA139" s="9">
        <f t="shared" si="79"/>
        <v>0</v>
      </c>
      <c r="AB139" s="47" t="e">
        <f t="shared" si="98"/>
        <v>#DIV/0!</v>
      </c>
      <c r="AC139" s="7">
        <f t="shared" si="99"/>
        <v>0</v>
      </c>
      <c r="AD139" s="44">
        <f t="shared" si="100"/>
        <v>0</v>
      </c>
      <c r="AE139" s="44">
        <f t="shared" si="101"/>
        <v>0</v>
      </c>
      <c r="AF139" s="44">
        <f t="shared" si="80"/>
        <v>0</v>
      </c>
      <c r="AG139" s="44">
        <f>'1 Krautuve'!AG139</f>
        <v>0</v>
      </c>
      <c r="AH139" s="61"/>
      <c r="AJ139" s="61"/>
      <c r="AK139" s="61"/>
      <c r="AL139" s="61"/>
      <c r="AM139" s="61"/>
    </row>
    <row r="140" spans="2:39" x14ac:dyDescent="0.25">
      <c r="M140" s="3"/>
      <c r="N140" s="3"/>
      <c r="O140" s="3"/>
    </row>
    <row r="141" spans="2:39" x14ac:dyDescent="0.25">
      <c r="M141" s="3"/>
      <c r="N141" s="3"/>
      <c r="O141" s="3"/>
    </row>
    <row r="142" spans="2:39" x14ac:dyDescent="0.25">
      <c r="M142" s="3"/>
      <c r="N142" s="3"/>
      <c r="O142" s="3"/>
    </row>
    <row r="143" spans="2:39" x14ac:dyDescent="0.25">
      <c r="M143" s="3"/>
      <c r="N143" s="3"/>
      <c r="O143" s="3"/>
    </row>
    <row r="144" spans="2:39" x14ac:dyDescent="0.25">
      <c r="M144" s="3"/>
      <c r="N144" s="3"/>
      <c r="O144" s="3"/>
    </row>
    <row r="145" spans="13:15" x14ac:dyDescent="0.25">
      <c r="M145" s="3"/>
      <c r="N145" s="3"/>
      <c r="O145" s="3"/>
    </row>
    <row r="146" spans="13:15" x14ac:dyDescent="0.25">
      <c r="M146" s="3"/>
      <c r="N146" s="3"/>
      <c r="O146" s="3"/>
    </row>
    <row r="147" spans="13:15" x14ac:dyDescent="0.25">
      <c r="M147" s="3"/>
      <c r="N147" s="3"/>
      <c r="O147" s="3"/>
    </row>
    <row r="148" spans="13:15" x14ac:dyDescent="0.25">
      <c r="M148" s="3"/>
      <c r="N148" s="3"/>
      <c r="O148" s="3"/>
    </row>
    <row r="149" spans="13:15" x14ac:dyDescent="0.25">
      <c r="M149" s="3"/>
      <c r="N149" s="3"/>
      <c r="O149" s="3"/>
    </row>
    <row r="150" spans="13:15" x14ac:dyDescent="0.25">
      <c r="M150" s="3"/>
      <c r="N150" s="3"/>
      <c r="O150" s="3"/>
    </row>
    <row r="151" spans="13:15" x14ac:dyDescent="0.25">
      <c r="M151" s="3"/>
      <c r="N151" s="3"/>
      <c r="O151" s="3"/>
    </row>
  </sheetData>
  <sheetProtection password="AE84" sheet="1" objects="1" scenarios="1"/>
  <mergeCells count="40">
    <mergeCell ref="B16:C16"/>
    <mergeCell ref="F16:J16"/>
    <mergeCell ref="M16:S16"/>
    <mergeCell ref="AF17:AG17"/>
    <mergeCell ref="M18:P18"/>
    <mergeCell ref="Y18:Z18"/>
    <mergeCell ref="F17:J17"/>
    <mergeCell ref="B15:C15"/>
    <mergeCell ref="F15:J15"/>
    <mergeCell ref="M15:S15"/>
    <mergeCell ref="B10:C10"/>
    <mergeCell ref="M10:S10"/>
    <mergeCell ref="B11:C11"/>
    <mergeCell ref="M11:S11"/>
    <mergeCell ref="B12:C12"/>
    <mergeCell ref="F12:J12"/>
    <mergeCell ref="B13:C13"/>
    <mergeCell ref="F13:J13"/>
    <mergeCell ref="M13:S13"/>
    <mergeCell ref="B14:C14"/>
    <mergeCell ref="M14:S14"/>
    <mergeCell ref="F14:J14"/>
    <mergeCell ref="B8:C8"/>
    <mergeCell ref="F8:J8"/>
    <mergeCell ref="M8:S8"/>
    <mergeCell ref="B9:C9"/>
    <mergeCell ref="F9:J9"/>
    <mergeCell ref="M9:S9"/>
    <mergeCell ref="B6:C6"/>
    <mergeCell ref="F6:J6"/>
    <mergeCell ref="M6:S6"/>
    <mergeCell ref="B7:C7"/>
    <mergeCell ref="F7:J7"/>
    <mergeCell ref="M7:S7"/>
    <mergeCell ref="B4:C4"/>
    <mergeCell ref="F4:J4"/>
    <mergeCell ref="M4:S4"/>
    <mergeCell ref="B5:C5"/>
    <mergeCell ref="F5:J5"/>
    <mergeCell ref="M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Krautuve</vt:lpstr>
      <vt:lpstr>2 Krautuves</vt:lpstr>
      <vt:lpstr>3 Krautuves</vt:lpstr>
      <vt:lpstr>4 Krautuves</vt:lpstr>
      <vt:lpstr>5+ Krautuves</vt:lpstr>
    </vt:vector>
  </TitlesOfParts>
  <Company>AS Latvijas valsts mezi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Jānis Znotiņš</cp:lastModifiedBy>
  <cp:lastPrinted>2014-10-06T13:43:20Z</cp:lastPrinted>
  <dcterms:created xsi:type="dcterms:W3CDTF">2014-04-23T10:45:44Z</dcterms:created>
  <dcterms:modified xsi:type="dcterms:W3CDTF">2024-08-26T12:46:56Z</dcterms:modified>
</cp:coreProperties>
</file>